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97C883EB-43BF-4FBF-8523-433DBD34E45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作成要領" sheetId="11" r:id="rId1"/>
    <sheet name="000感想画〇〇高" sheetId="5" r:id="rId2"/>
    <sheet name="コード印刷用" sheetId="10" r:id="rId3"/>
    <sheet name="コード" sheetId="7" r:id="rId4"/>
  </sheets>
  <externalReferences>
    <externalReference r:id="rId5"/>
  </externalReferences>
  <definedNames>
    <definedName name="_xlnm._FilterDatabase" localSheetId="1" hidden="1">'000感想画〇〇高'!$A$17:$K$257</definedName>
    <definedName name="_xlnm._FilterDatabase" localSheetId="0" hidden="1">作成要領!$A$17:$K$25</definedName>
    <definedName name="_xlnm.Print_Area" localSheetId="1">'000感想画〇〇高'!$A$18:$K$257</definedName>
    <definedName name="_xlnm.Print_Area" localSheetId="3">コード!$A$1:$F$121</definedName>
    <definedName name="_xlnm.Print_Area" localSheetId="2">コード印刷用!$A$1:$P$34</definedName>
    <definedName name="_xlnm.Print_Area" localSheetId="0">作成要領!$A$1:$L$51</definedName>
    <definedName name="_xlnm.Print_Titles" localSheetId="1">'000感想画〇〇高'!$1:$17</definedName>
    <definedName name="_xlnm.Print_Titles" localSheetId="0">作成要領!$1:$17</definedName>
    <definedName name="ブロック名" localSheetId="2">[1]コード!#REF!</definedName>
    <definedName name="ブロック名">コード!#REF!</definedName>
    <definedName name="学年" localSheetId="2">[1]コード!#REF!</definedName>
    <definedName name="学年">コード!#REF!</definedName>
    <definedName name="校種" localSheetId="2">[1]コード!#REF!</definedName>
    <definedName name="校種">コード!#REF!</definedName>
    <definedName name="参照">コード!$D$2:$E$9</definedName>
    <definedName name="部門" localSheetId="2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0" l="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J6" i="11"/>
  <c r="U4" i="11" s="1"/>
  <c r="I6" i="11"/>
  <c r="H6" i="11"/>
  <c r="S4" i="11" s="1"/>
  <c r="N5" i="11"/>
  <c r="T4" i="11"/>
  <c r="R4" i="11"/>
  <c r="Q4" i="11"/>
  <c r="P4" i="11"/>
  <c r="O4" i="11"/>
  <c r="F3" i="11"/>
  <c r="N4" i="11" s="1"/>
  <c r="B257" i="5" l="1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R4" i="5" l="1"/>
  <c r="Q4" i="5"/>
  <c r="P4" i="5"/>
  <c r="H6" i="5" l="1"/>
  <c r="S4" i="5" s="1"/>
  <c r="I6" i="5"/>
  <c r="T4" i="5" s="1"/>
  <c r="J6" i="5"/>
  <c r="U4" i="5" s="1"/>
  <c r="C257" i="5" l="1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76" i="5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N5" i="5" l="1"/>
  <c r="F3" i="5" l="1"/>
  <c r="O4" i="5"/>
  <c r="N4" i="5" l="1"/>
</calcChain>
</file>

<file path=xl/sharedStrings.xml><?xml version="1.0" encoding="utf-8"?>
<sst xmlns="http://schemas.openxmlformats.org/spreadsheetml/2006/main" count="674" uniqueCount="328">
  <si>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</si>
  <si>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</si>
  <si>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</si>
  <si>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</si>
  <si>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</si>
  <si>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</si>
  <si>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</si>
  <si>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</si>
  <si>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</si>
  <si>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No.</t>
    <phoneticPr fontId="1"/>
  </si>
  <si>
    <t>地区
№</t>
    <rPh sb="0" eb="2">
      <t>チク</t>
    </rPh>
    <phoneticPr fontId="10"/>
  </si>
  <si>
    <t>地区名</t>
    <rPh sb="0" eb="2">
      <t>チク</t>
    </rPh>
    <rPh sb="2" eb="3">
      <t>ナ</t>
    </rPh>
    <phoneticPr fontId="10"/>
  </si>
  <si>
    <t>所属</t>
    <rPh sb="0" eb="2">
      <t>ショゾク</t>
    </rPh>
    <phoneticPr fontId="10"/>
  </si>
  <si>
    <t>番号</t>
    <rPh sb="0" eb="2">
      <t>バンゴウ</t>
    </rPh>
    <phoneticPr fontId="11"/>
  </si>
  <si>
    <t>学校名略称</t>
    <rPh sb="0" eb="3">
      <t>ガッコウメイ</t>
    </rPh>
    <rPh sb="3" eb="5">
      <t>リャクショウ</t>
    </rPh>
    <phoneticPr fontId="11"/>
  </si>
  <si>
    <t>学校名</t>
    <rPh sb="0" eb="3">
      <t>ガッコウメイ</t>
    </rPh>
    <phoneticPr fontId="10"/>
  </si>
  <si>
    <t>備　　　　　考</t>
    <rPh sb="0" eb="1">
      <t>ソナエ</t>
    </rPh>
    <rPh sb="6" eb="7">
      <t>コウ</t>
    </rPh>
    <phoneticPr fontId="10"/>
  </si>
  <si>
    <t>長崎</t>
    <rPh sb="0" eb="2">
      <t>ナガサキ</t>
    </rPh>
    <phoneticPr fontId="10"/>
  </si>
  <si>
    <t>長崎市立</t>
    <rPh sb="0" eb="4">
      <t>ナガサキシリツ</t>
    </rPh>
    <phoneticPr fontId="10"/>
  </si>
  <si>
    <t>私立</t>
  </si>
  <si>
    <t>コード</t>
    <phoneticPr fontId="11"/>
  </si>
  <si>
    <t>学校名</t>
    <rPh sb="0" eb="3">
      <t>ガッコウメイ</t>
    </rPh>
    <phoneticPr fontId="1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</si>
  <si>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</si>
  <si>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</si>
  <si>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</si>
  <si>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</si>
  <si>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</si>
  <si>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</si>
  <si>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</si>
  <si>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</si>
  <si>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</si>
  <si>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</si>
  <si>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</si>
  <si>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</si>
  <si>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</si>
  <si>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</si>
  <si>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</si>
  <si>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</si>
  <si>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</si>
  <si>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</si>
  <si>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</si>
  <si>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</si>
  <si>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</si>
  <si>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</si>
  <si>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</si>
  <si>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</si>
  <si>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</si>
  <si>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</si>
  <si>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活水</t>
    <phoneticPr fontId="8"/>
  </si>
  <si>
    <t>宇久</t>
    <phoneticPr fontId="1"/>
  </si>
  <si>
    <t>諫早</t>
    <phoneticPr fontId="1"/>
  </si>
  <si>
    <t>大村</t>
    <phoneticPr fontId="1"/>
  </si>
  <si>
    <t>平戸</t>
    <phoneticPr fontId="1"/>
  </si>
  <si>
    <t>豊玉</t>
    <phoneticPr fontId="1"/>
  </si>
  <si>
    <t>国見</t>
    <phoneticPr fontId="1"/>
  </si>
  <si>
    <t>小浜</t>
    <phoneticPr fontId="1"/>
  </si>
  <si>
    <t>上五島</t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</si>
  <si>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</si>
  <si>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</si>
  <si>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</si>
  <si>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</si>
  <si>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長崎県立</t>
    <rPh sb="0" eb="2">
      <t>ナガサキ</t>
    </rPh>
    <rPh sb="2" eb="4">
      <t>ケンリツ</t>
    </rPh>
    <phoneticPr fontId="10"/>
  </si>
  <si>
    <t>長崎東</t>
    <rPh sb="0" eb="2">
      <t>ナガサキ</t>
    </rPh>
    <rPh sb="2" eb="3">
      <t>ヒガシ</t>
    </rPh>
    <phoneticPr fontId="1"/>
  </si>
  <si>
    <t>長崎県立長崎東高</t>
    <rPh sb="2" eb="4">
      <t>ケンリツ</t>
    </rPh>
    <rPh sb="4" eb="6">
      <t>ナガサキ</t>
    </rPh>
    <rPh sb="6" eb="7">
      <t>ヒガシ</t>
    </rPh>
    <rPh sb="7" eb="8">
      <t>ダカ</t>
    </rPh>
    <phoneticPr fontId="10"/>
  </si>
  <si>
    <t>長崎西</t>
    <rPh sb="0" eb="2">
      <t>ナガサキ</t>
    </rPh>
    <rPh sb="2" eb="3">
      <t>ニシ</t>
    </rPh>
    <phoneticPr fontId="1"/>
  </si>
  <si>
    <t>長崎県立長崎西高</t>
    <phoneticPr fontId="1"/>
  </si>
  <si>
    <t>長崎南</t>
    <rPh sb="0" eb="2">
      <t>ナガサキ</t>
    </rPh>
    <rPh sb="2" eb="3">
      <t>ミナミ</t>
    </rPh>
    <phoneticPr fontId="1"/>
  </si>
  <si>
    <t>長崎県立長崎南高</t>
    <phoneticPr fontId="1"/>
  </si>
  <si>
    <t>長崎北</t>
    <rPh sb="0" eb="2">
      <t>ナガサキ</t>
    </rPh>
    <rPh sb="2" eb="3">
      <t>キタ</t>
    </rPh>
    <phoneticPr fontId="1"/>
  </si>
  <si>
    <t>長崎県立長崎北高</t>
    <phoneticPr fontId="1"/>
  </si>
  <si>
    <t>長崎北陽台</t>
    <phoneticPr fontId="1"/>
  </si>
  <si>
    <t>長崎県立長崎北陽台高</t>
    <phoneticPr fontId="1"/>
  </si>
  <si>
    <t>長崎工</t>
    <phoneticPr fontId="1"/>
  </si>
  <si>
    <t>長崎県立長崎工業高</t>
    <phoneticPr fontId="1"/>
  </si>
  <si>
    <t>長崎工　定</t>
    <phoneticPr fontId="1"/>
  </si>
  <si>
    <t>長崎県立長崎工業高　定時制</t>
    <phoneticPr fontId="1"/>
  </si>
  <si>
    <t>長崎鶴洋</t>
    <phoneticPr fontId="1"/>
  </si>
  <si>
    <t>長崎県立長崎鶴洋高</t>
    <phoneticPr fontId="1"/>
  </si>
  <si>
    <t>長崎明誠</t>
    <phoneticPr fontId="1"/>
  </si>
  <si>
    <t>長崎県立長崎明誠高</t>
    <phoneticPr fontId="1"/>
  </si>
  <si>
    <t>鳴滝　通</t>
    <phoneticPr fontId="1"/>
  </si>
  <si>
    <t>長崎県立鳴滝高　通信制</t>
    <phoneticPr fontId="1"/>
  </si>
  <si>
    <t>鳴滝　定昼</t>
    <phoneticPr fontId="1"/>
  </si>
  <si>
    <t>長崎県立鳴滝高　定時制昼間部</t>
    <phoneticPr fontId="1"/>
  </si>
  <si>
    <t>鳴滝　定夜</t>
    <phoneticPr fontId="1"/>
  </si>
  <si>
    <t>長崎県立鳴滝高　定時制夜間部</t>
    <phoneticPr fontId="1"/>
  </si>
  <si>
    <t>長崎商</t>
    <phoneticPr fontId="1"/>
  </si>
  <si>
    <t>長崎市立長崎商業高　</t>
    <rPh sb="2" eb="4">
      <t>シリツ</t>
    </rPh>
    <rPh sb="4" eb="6">
      <t>ナガサキ</t>
    </rPh>
    <phoneticPr fontId="1"/>
  </si>
  <si>
    <t>大崎</t>
    <phoneticPr fontId="1"/>
  </si>
  <si>
    <t>長崎県立大崎高</t>
    <phoneticPr fontId="1"/>
  </si>
  <si>
    <t>西彼杵</t>
    <phoneticPr fontId="1"/>
  </si>
  <si>
    <t>長崎県立西彼杵高</t>
    <phoneticPr fontId="1"/>
  </si>
  <si>
    <t>西彼農</t>
    <phoneticPr fontId="1"/>
  </si>
  <si>
    <t>長崎県立西彼農業高</t>
    <phoneticPr fontId="1"/>
  </si>
  <si>
    <t>五島</t>
    <phoneticPr fontId="1"/>
  </si>
  <si>
    <t>長崎県立五島高</t>
    <phoneticPr fontId="1"/>
  </si>
  <si>
    <t>五島　定</t>
    <phoneticPr fontId="1"/>
  </si>
  <si>
    <t>長崎県立五島高　定時制</t>
    <phoneticPr fontId="1"/>
  </si>
  <si>
    <t>五島南</t>
    <phoneticPr fontId="1"/>
  </si>
  <si>
    <t>長崎県立五島南高</t>
    <phoneticPr fontId="1"/>
  </si>
  <si>
    <t>五島海陽</t>
    <phoneticPr fontId="1"/>
  </si>
  <si>
    <t>長崎県立五島海陽高</t>
    <phoneticPr fontId="1"/>
  </si>
  <si>
    <t>奈留</t>
    <phoneticPr fontId="1"/>
  </si>
  <si>
    <t>長崎県立奈留高</t>
    <phoneticPr fontId="1"/>
  </si>
  <si>
    <t>長崎県立上五島高</t>
    <phoneticPr fontId="1"/>
  </si>
  <si>
    <t>中五島</t>
    <phoneticPr fontId="1"/>
  </si>
  <si>
    <t>長崎県立中五島高</t>
    <phoneticPr fontId="1"/>
  </si>
  <si>
    <t>島原</t>
    <phoneticPr fontId="1"/>
  </si>
  <si>
    <t>長崎県立島原高</t>
    <phoneticPr fontId="1"/>
  </si>
  <si>
    <t>島原　定</t>
    <phoneticPr fontId="1"/>
  </si>
  <si>
    <t>長崎県立島原高　定時制</t>
    <phoneticPr fontId="1"/>
  </si>
  <si>
    <t>島原農</t>
    <phoneticPr fontId="1"/>
  </si>
  <si>
    <t>長崎県立島原農業高</t>
    <phoneticPr fontId="1"/>
  </si>
  <si>
    <t>島原工</t>
    <phoneticPr fontId="1"/>
  </si>
  <si>
    <t>長崎県立島原工業高</t>
    <phoneticPr fontId="1"/>
  </si>
  <si>
    <t>島原商</t>
    <phoneticPr fontId="1"/>
  </si>
  <si>
    <t>長崎県立島原商業高</t>
    <phoneticPr fontId="1"/>
  </si>
  <si>
    <t>長崎県立諫早高</t>
    <phoneticPr fontId="1"/>
  </si>
  <si>
    <t>諫早　定</t>
    <phoneticPr fontId="1"/>
  </si>
  <si>
    <t>長崎県立諫早高　定時制</t>
    <phoneticPr fontId="1"/>
  </si>
  <si>
    <t>諫早農</t>
    <phoneticPr fontId="1"/>
  </si>
  <si>
    <t>長崎県立諫早農業高</t>
    <phoneticPr fontId="1"/>
  </si>
  <si>
    <t>諫早商</t>
    <phoneticPr fontId="1"/>
  </si>
  <si>
    <t>長崎県立諫早商業高</t>
    <phoneticPr fontId="1"/>
  </si>
  <si>
    <t>諫早東</t>
    <phoneticPr fontId="1"/>
  </si>
  <si>
    <t>長崎県立諫早東高</t>
    <phoneticPr fontId="1"/>
  </si>
  <si>
    <t>西陵</t>
    <phoneticPr fontId="1"/>
  </si>
  <si>
    <t>長崎県立西陵高</t>
    <phoneticPr fontId="1"/>
  </si>
  <si>
    <t>長崎県立大村高</t>
    <phoneticPr fontId="1"/>
  </si>
  <si>
    <t>大村　定</t>
    <phoneticPr fontId="1"/>
  </si>
  <si>
    <t>長崎県立大村高　定時制</t>
    <phoneticPr fontId="1"/>
  </si>
  <si>
    <t>大村城南</t>
    <phoneticPr fontId="1"/>
  </si>
  <si>
    <t>長崎県立大村城南高</t>
    <phoneticPr fontId="1"/>
  </si>
  <si>
    <t>大村工</t>
    <phoneticPr fontId="1"/>
  </si>
  <si>
    <t>長崎県立大村工業高</t>
    <phoneticPr fontId="1"/>
  </si>
  <si>
    <t>長崎県立国見高</t>
    <phoneticPr fontId="1"/>
  </si>
  <si>
    <t>長崎県立小浜高</t>
    <phoneticPr fontId="1"/>
  </si>
  <si>
    <t>口加</t>
    <phoneticPr fontId="1"/>
  </si>
  <si>
    <t>長崎県立口加高</t>
    <phoneticPr fontId="1"/>
  </si>
  <si>
    <t>島原翔南</t>
    <phoneticPr fontId="1"/>
  </si>
  <si>
    <t>長崎県立島原翔南高</t>
    <phoneticPr fontId="1"/>
  </si>
  <si>
    <t>佐世保南</t>
    <phoneticPr fontId="1"/>
  </si>
  <si>
    <t>長崎県立佐世保南高</t>
    <phoneticPr fontId="1"/>
  </si>
  <si>
    <t>佐世保北</t>
    <phoneticPr fontId="1"/>
  </si>
  <si>
    <t>長崎県立佐世保北高</t>
    <phoneticPr fontId="1"/>
  </si>
  <si>
    <t>佐世保工</t>
    <phoneticPr fontId="1"/>
  </si>
  <si>
    <t>長崎県立佐世保工業高</t>
    <phoneticPr fontId="1"/>
  </si>
  <si>
    <t>佐世保工　定</t>
    <phoneticPr fontId="1"/>
  </si>
  <si>
    <t>長崎県立佐世保工業高　定時制</t>
    <phoneticPr fontId="1"/>
  </si>
  <si>
    <t>佐世保商</t>
    <phoneticPr fontId="1"/>
  </si>
  <si>
    <t>長崎県立佐世保商業高</t>
    <phoneticPr fontId="1"/>
  </si>
  <si>
    <t>佐世保東翔</t>
    <phoneticPr fontId="1"/>
  </si>
  <si>
    <t>長崎県立佐世保東翔高</t>
    <phoneticPr fontId="1"/>
  </si>
  <si>
    <t>佐世保西</t>
    <phoneticPr fontId="1"/>
  </si>
  <si>
    <t>長崎県立佐世保西高</t>
    <phoneticPr fontId="1"/>
  </si>
  <si>
    <t>長崎県立宇久高</t>
    <phoneticPr fontId="1"/>
  </si>
  <si>
    <t>鹿町工</t>
    <phoneticPr fontId="1"/>
  </si>
  <si>
    <t>長崎県立鹿町工業高</t>
    <phoneticPr fontId="1"/>
  </si>
  <si>
    <t>佐世保中央　通</t>
    <phoneticPr fontId="1"/>
  </si>
  <si>
    <t>長崎県立佐世保中央高　通信制</t>
    <phoneticPr fontId="1"/>
  </si>
  <si>
    <t>佐世保中央　定夜</t>
    <rPh sb="7" eb="8">
      <t>ヨ</t>
    </rPh>
    <phoneticPr fontId="1"/>
  </si>
  <si>
    <t>長崎県立佐世保中央高　定時制夜間部</t>
    <phoneticPr fontId="1"/>
  </si>
  <si>
    <t>佐世保中央　定昼</t>
    <rPh sb="7" eb="8">
      <t>ヒル</t>
    </rPh>
    <phoneticPr fontId="1"/>
  </si>
  <si>
    <t>長崎県立佐世保中央高　定時制昼間部</t>
    <phoneticPr fontId="1"/>
  </si>
  <si>
    <t>猶興館</t>
    <phoneticPr fontId="1"/>
  </si>
  <si>
    <t>長崎県立猶興館高</t>
    <phoneticPr fontId="1"/>
  </si>
  <si>
    <t>長崎県立平戸高</t>
    <phoneticPr fontId="1"/>
  </si>
  <si>
    <t>北松農</t>
    <phoneticPr fontId="1"/>
  </si>
  <si>
    <t>長崎県立北松農業高</t>
    <phoneticPr fontId="1"/>
  </si>
  <si>
    <t>松浦</t>
    <phoneticPr fontId="1"/>
  </si>
  <si>
    <t>長崎県立松浦高</t>
    <phoneticPr fontId="1"/>
  </si>
  <si>
    <t>川棚</t>
    <phoneticPr fontId="1"/>
  </si>
  <si>
    <t>長崎県立川棚高</t>
    <phoneticPr fontId="1"/>
  </si>
  <si>
    <t>波佐見</t>
    <phoneticPr fontId="1"/>
  </si>
  <si>
    <t>長崎県立波佐見高</t>
    <phoneticPr fontId="1"/>
  </si>
  <si>
    <t>北松西</t>
    <phoneticPr fontId="1"/>
  </si>
  <si>
    <t>長崎県立北松西高</t>
    <phoneticPr fontId="1"/>
  </si>
  <si>
    <t>清峰</t>
    <phoneticPr fontId="1"/>
  </si>
  <si>
    <t>長崎県立清峰高</t>
    <phoneticPr fontId="1"/>
  </si>
  <si>
    <t>対馬</t>
    <phoneticPr fontId="1"/>
  </si>
  <si>
    <t>長崎県立対馬高</t>
    <phoneticPr fontId="1"/>
  </si>
  <si>
    <t>上対馬</t>
    <phoneticPr fontId="1"/>
  </si>
  <si>
    <t>長崎県立上対馬高</t>
    <phoneticPr fontId="1"/>
  </si>
  <si>
    <t>長崎県立豊玉高</t>
    <phoneticPr fontId="1"/>
  </si>
  <si>
    <t>壱岐</t>
    <phoneticPr fontId="1"/>
  </si>
  <si>
    <t>長崎県立壱岐高</t>
    <phoneticPr fontId="1"/>
  </si>
  <si>
    <t>壱岐商</t>
    <phoneticPr fontId="1"/>
  </si>
  <si>
    <t>県立壱岐商業高</t>
    <phoneticPr fontId="1"/>
  </si>
  <si>
    <t>海星</t>
    <phoneticPr fontId="8"/>
  </si>
  <si>
    <t>海星高</t>
    <rPh sb="2" eb="3">
      <t>ダカ</t>
    </rPh>
    <phoneticPr fontId="8"/>
  </si>
  <si>
    <t>長崎南山</t>
    <phoneticPr fontId="8"/>
  </si>
  <si>
    <t>長崎南山高</t>
    <rPh sb="4" eb="5">
      <t>ダカ</t>
    </rPh>
    <phoneticPr fontId="8"/>
  </si>
  <si>
    <t>活水高</t>
    <rPh sb="2" eb="3">
      <t>ダカ</t>
    </rPh>
    <phoneticPr fontId="8"/>
  </si>
  <si>
    <t>精道三川台</t>
    <phoneticPr fontId="8"/>
  </si>
  <si>
    <t>精道三川台高</t>
    <rPh sb="5" eb="6">
      <t>ダカ</t>
    </rPh>
    <phoneticPr fontId="8"/>
  </si>
  <si>
    <t>長崎女子</t>
    <phoneticPr fontId="1"/>
  </si>
  <si>
    <t>長崎女子高</t>
    <phoneticPr fontId="1"/>
  </si>
  <si>
    <t>長崎玉成</t>
    <phoneticPr fontId="1"/>
  </si>
  <si>
    <t>長崎玉成高</t>
    <phoneticPr fontId="1"/>
  </si>
  <si>
    <t>長崎</t>
    <phoneticPr fontId="10"/>
  </si>
  <si>
    <t>長崎女子商</t>
    <phoneticPr fontId="1"/>
  </si>
  <si>
    <t>長崎女子商業高</t>
    <phoneticPr fontId="1"/>
  </si>
  <si>
    <t>聖母の騎士</t>
    <phoneticPr fontId="1"/>
  </si>
  <si>
    <t>聖母の騎士高</t>
    <phoneticPr fontId="1"/>
  </si>
  <si>
    <t>瓊浦</t>
    <phoneticPr fontId="1"/>
  </si>
  <si>
    <t>瓊浦高</t>
    <phoneticPr fontId="1"/>
  </si>
  <si>
    <t>純心女子</t>
    <phoneticPr fontId="1"/>
  </si>
  <si>
    <t>純心女子高</t>
    <phoneticPr fontId="1"/>
  </si>
  <si>
    <t>総科大附</t>
    <phoneticPr fontId="8"/>
  </si>
  <si>
    <t>長崎総合科学大附属高</t>
    <rPh sb="9" eb="10">
      <t>ダカ</t>
    </rPh>
    <phoneticPr fontId="8"/>
  </si>
  <si>
    <t>青雲</t>
    <phoneticPr fontId="1"/>
  </si>
  <si>
    <t>青雲高</t>
    <phoneticPr fontId="1"/>
  </si>
  <si>
    <t>西海学園</t>
    <phoneticPr fontId="1"/>
  </si>
  <si>
    <t>西海学園高</t>
    <phoneticPr fontId="1"/>
  </si>
  <si>
    <t>聖和女子</t>
    <phoneticPr fontId="1"/>
  </si>
  <si>
    <t>聖和女子学院高</t>
    <phoneticPr fontId="1"/>
  </si>
  <si>
    <t>九州文化</t>
    <phoneticPr fontId="1"/>
  </si>
  <si>
    <t>九州文化学園高</t>
    <phoneticPr fontId="1"/>
  </si>
  <si>
    <t>佐世保女子</t>
    <phoneticPr fontId="8"/>
  </si>
  <si>
    <t>久田学園佐世保女子高</t>
    <phoneticPr fontId="8"/>
  </si>
  <si>
    <t>佐世保実</t>
    <phoneticPr fontId="1"/>
  </si>
  <si>
    <t>佐世保実業高</t>
    <phoneticPr fontId="1"/>
  </si>
  <si>
    <t>島原中央</t>
    <phoneticPr fontId="1"/>
  </si>
  <si>
    <t>島原中央高</t>
    <phoneticPr fontId="1"/>
  </si>
  <si>
    <t>創成館</t>
    <phoneticPr fontId="1"/>
  </si>
  <si>
    <t>創成館高</t>
    <phoneticPr fontId="1"/>
  </si>
  <si>
    <t>鎮西学院</t>
    <phoneticPr fontId="1"/>
  </si>
  <si>
    <t>鎮西学院高</t>
    <phoneticPr fontId="1"/>
  </si>
  <si>
    <t>長崎日大</t>
    <phoneticPr fontId="1"/>
  </si>
  <si>
    <t>長崎日本大学高</t>
    <phoneticPr fontId="1"/>
  </si>
  <si>
    <t>向陽</t>
    <phoneticPr fontId="1"/>
  </si>
  <si>
    <t>向陽高</t>
    <phoneticPr fontId="1"/>
  </si>
  <si>
    <t>こころ未来</t>
    <rPh sb="3" eb="5">
      <t>ミライ</t>
    </rPh>
    <phoneticPr fontId="8"/>
  </si>
  <si>
    <t>こころ未来高</t>
    <rPh sb="3" eb="5">
      <t>ミライ</t>
    </rPh>
    <rPh sb="5" eb="6">
      <t>ダカ</t>
    </rPh>
    <phoneticPr fontId="8"/>
  </si>
  <si>
    <t>盲</t>
    <phoneticPr fontId="1"/>
  </si>
  <si>
    <t>盲学校　高等部</t>
    <rPh sb="4" eb="7">
      <t>コウトウブ</t>
    </rPh>
    <phoneticPr fontId="1"/>
  </si>
  <si>
    <t>ろう</t>
    <phoneticPr fontId="10"/>
  </si>
  <si>
    <t>ろう学校　高等部</t>
    <rPh sb="2" eb="4">
      <t>ガッコウ</t>
    </rPh>
    <rPh sb="5" eb="8">
      <t>コウトウブ</t>
    </rPh>
    <phoneticPr fontId="10"/>
  </si>
  <si>
    <t>佐世保特支</t>
    <rPh sb="0" eb="3">
      <t>サセボ</t>
    </rPh>
    <rPh sb="3" eb="4">
      <t>トク</t>
    </rPh>
    <phoneticPr fontId="10"/>
  </si>
  <si>
    <t>佐世保特別支援学校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</si>
  <si>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佐世保特支　北松分</t>
    <rPh sb="0" eb="3">
      <t>サセボ</t>
    </rPh>
    <rPh sb="3" eb="4">
      <t>トク</t>
    </rPh>
    <rPh sb="6" eb="8">
      <t>ホクショウ</t>
    </rPh>
    <rPh sb="8" eb="9">
      <t>ブン</t>
    </rPh>
    <phoneticPr fontId="10"/>
  </si>
  <si>
    <t>佐世保特別支援学校　北松分校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2">
      <t>ホクショウ</t>
    </rPh>
    <rPh sb="12" eb="14">
      <t>ブンコウ</t>
    </rPh>
    <rPh sb="15" eb="18">
      <t>コウトウブ</t>
    </rPh>
    <phoneticPr fontId="10"/>
  </si>
  <si>
    <t>佐世保特支　上五島分</t>
    <rPh sb="0" eb="3">
      <t>サセボ</t>
    </rPh>
    <rPh sb="3" eb="4">
      <t>トク</t>
    </rPh>
    <rPh sb="6" eb="9">
      <t>カミゴトウ</t>
    </rPh>
    <rPh sb="9" eb="10">
      <t>ブン</t>
    </rPh>
    <phoneticPr fontId="10"/>
  </si>
  <si>
    <t>佐世保特別支援学校　高等部　上五島分教室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カミゴトウ</t>
    </rPh>
    <rPh sb="17" eb="20">
      <t>ブンキョウシツ</t>
    </rPh>
    <phoneticPr fontId="10"/>
  </si>
  <si>
    <t>島原特支</t>
    <rPh sb="0" eb="2">
      <t>シマバラ</t>
    </rPh>
    <rPh sb="2" eb="4">
      <t>トクシ</t>
    </rPh>
    <rPh sb="3" eb="4">
      <t>シ</t>
    </rPh>
    <phoneticPr fontId="10"/>
  </si>
  <si>
    <t>島原特別支援学校　高等部</t>
    <rPh sb="0" eb="2">
      <t>シマバラ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</si>
  <si>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島原特支　南串山分</t>
    <rPh sb="0" eb="2">
      <t>シマバラ</t>
    </rPh>
    <rPh sb="2" eb="4">
      <t>トクシ</t>
    </rPh>
    <rPh sb="3" eb="4">
      <t>シ</t>
    </rPh>
    <rPh sb="5" eb="6">
      <t>ミナミ</t>
    </rPh>
    <rPh sb="6" eb="7">
      <t>クシ</t>
    </rPh>
    <rPh sb="7" eb="8">
      <t>ヤマ</t>
    </rPh>
    <rPh sb="8" eb="9">
      <t>ブン</t>
    </rPh>
    <phoneticPr fontId="10"/>
  </si>
  <si>
    <t>島原特別支援学校　南串山分教室</t>
    <rPh sb="0" eb="2">
      <t>シマバラ</t>
    </rPh>
    <rPh sb="2" eb="4">
      <t>トクベツ</t>
    </rPh>
    <rPh sb="4" eb="6">
      <t>シエン</t>
    </rPh>
    <rPh sb="6" eb="8">
      <t>ガッコウ</t>
    </rPh>
    <rPh sb="9" eb="10">
      <t>ミナミ</t>
    </rPh>
    <rPh sb="10" eb="12">
      <t>クシヤマ</t>
    </rPh>
    <rPh sb="12" eb="15">
      <t>ブンキョウシツ</t>
    </rPh>
    <phoneticPr fontId="10"/>
  </si>
  <si>
    <t>虹の原特支</t>
    <rPh sb="0" eb="1">
      <t>ニジ</t>
    </rPh>
    <rPh sb="2" eb="3">
      <t>ハラ</t>
    </rPh>
    <rPh sb="3" eb="4">
      <t>トク</t>
    </rPh>
    <phoneticPr fontId="10"/>
  </si>
  <si>
    <t>虹の原特別支援学校　高等部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</si>
  <si>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虹の原特支　壱岐分</t>
    <rPh sb="0" eb="1">
      <t>ニジ</t>
    </rPh>
    <rPh sb="2" eb="3">
      <t>ハラ</t>
    </rPh>
    <rPh sb="3" eb="4">
      <t>トク</t>
    </rPh>
    <rPh sb="6" eb="8">
      <t>イキ</t>
    </rPh>
    <rPh sb="8" eb="9">
      <t>ブン</t>
    </rPh>
    <phoneticPr fontId="10"/>
  </si>
  <si>
    <t>虹の原特別支援学校　壱岐分校　高等部　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2">
      <t>イキ</t>
    </rPh>
    <rPh sb="12" eb="14">
      <t>ブンコウ</t>
    </rPh>
    <rPh sb="15" eb="18">
      <t>コウトウブ</t>
    </rPh>
    <phoneticPr fontId="10"/>
  </si>
  <si>
    <t>鶴南特支</t>
    <rPh sb="0" eb="1">
      <t>ツル</t>
    </rPh>
    <rPh sb="1" eb="2">
      <t>ミナミ</t>
    </rPh>
    <rPh sb="2" eb="3">
      <t>トク</t>
    </rPh>
    <phoneticPr fontId="10"/>
  </si>
  <si>
    <t>鶴南特別支援学校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</si>
  <si>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鶴南特支　時津分</t>
    <rPh sb="0" eb="1">
      <t>ツル</t>
    </rPh>
    <rPh sb="1" eb="2">
      <t>ミナミ</t>
    </rPh>
    <rPh sb="2" eb="3">
      <t>トク</t>
    </rPh>
    <rPh sb="5" eb="7">
      <t>トギツ</t>
    </rPh>
    <rPh sb="7" eb="8">
      <t>ブン</t>
    </rPh>
    <phoneticPr fontId="10"/>
  </si>
  <si>
    <t>鶴南特別支援学校　時津分校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トギツ</t>
    </rPh>
    <rPh sb="11" eb="13">
      <t>ブンコウ</t>
    </rPh>
    <rPh sb="14" eb="17">
      <t>コウトウブ</t>
    </rPh>
    <phoneticPr fontId="10"/>
  </si>
  <si>
    <t>鶴南特支　五島分</t>
    <rPh sb="0" eb="1">
      <t>ツル</t>
    </rPh>
    <rPh sb="1" eb="2">
      <t>ミナミ</t>
    </rPh>
    <rPh sb="2" eb="3">
      <t>トク</t>
    </rPh>
    <rPh sb="5" eb="7">
      <t>ゴトウ</t>
    </rPh>
    <rPh sb="7" eb="8">
      <t>ブン</t>
    </rPh>
    <phoneticPr fontId="10"/>
  </si>
  <si>
    <t>鶴南特別支援学校　五島分校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ゴトウ</t>
    </rPh>
    <rPh sb="11" eb="13">
      <t>ブンコウ</t>
    </rPh>
    <rPh sb="14" eb="17">
      <t>コウトウブ</t>
    </rPh>
    <phoneticPr fontId="10"/>
  </si>
  <si>
    <t>希望が丘高特支</t>
    <rPh sb="0" eb="2">
      <t>キボウ</t>
    </rPh>
    <rPh sb="3" eb="4">
      <t>オカ</t>
    </rPh>
    <rPh sb="4" eb="5">
      <t>ダカ</t>
    </rPh>
    <rPh sb="5" eb="6">
      <t>トク</t>
    </rPh>
    <phoneticPr fontId="10"/>
  </si>
  <si>
    <t>希望が丘高等特別支援学校</t>
    <rPh sb="0" eb="2">
      <t>キボウ</t>
    </rPh>
    <rPh sb="3" eb="4">
      <t>オカ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0"/>
  </si>
  <si>
    <t>川棚特支</t>
    <rPh sb="0" eb="2">
      <t>カワタナ</t>
    </rPh>
    <rPh sb="2" eb="3">
      <t>トク</t>
    </rPh>
    <phoneticPr fontId="10"/>
  </si>
  <si>
    <t>川棚特別支援学校　高等部</t>
    <rPh sb="0" eb="2">
      <t>カワタナ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</si>
  <si>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長崎特支</t>
    <rPh sb="0" eb="2">
      <t>ナガサキ</t>
    </rPh>
    <rPh sb="2" eb="3">
      <t>トク</t>
    </rPh>
    <phoneticPr fontId="10"/>
  </si>
  <si>
    <t>長崎特別支援学校　高等部</t>
    <rPh sb="0" eb="2">
      <t>ナガサキ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</si>
  <si>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諫早特支</t>
    <rPh sb="0" eb="2">
      <t>イサハヤ</t>
    </rPh>
    <rPh sb="2" eb="3">
      <t>トク</t>
    </rPh>
    <phoneticPr fontId="10"/>
  </si>
  <si>
    <t>諫早特別支援学校　高等部</t>
    <rPh sb="0" eb="2">
      <t>イサハヤ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</si>
  <si>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諫早東特支</t>
    <rPh sb="0" eb="2">
      <t>イサハヤ</t>
    </rPh>
    <rPh sb="2" eb="3">
      <t>ヒガシ</t>
    </rPh>
    <phoneticPr fontId="10"/>
  </si>
  <si>
    <t>諫早東特別支援学校</t>
    <rPh sb="0" eb="2">
      <t>イサハヤ</t>
    </rPh>
    <rPh sb="2" eb="3">
      <t>ヒガシ</t>
    </rPh>
    <rPh sb="3" eb="5">
      <t>トクベツ</t>
    </rPh>
    <rPh sb="5" eb="7">
      <t>シエン</t>
    </rPh>
    <rPh sb="7" eb="9">
      <t>ガッコウ</t>
    </rPh>
    <phoneticPr fontId="10"/>
  </si>
  <si>
    <t>大村特支</t>
    <rPh sb="0" eb="2">
      <t>オオムラ</t>
    </rPh>
    <rPh sb="2" eb="3">
      <t>トク</t>
    </rPh>
    <phoneticPr fontId="10"/>
  </si>
  <si>
    <t>大村特別支援学校</t>
    <rPh sb="0" eb="2">
      <t>オオムラ</t>
    </rPh>
    <rPh sb="2" eb="4">
      <t>トクベツ</t>
    </rPh>
    <rPh sb="4" eb="6">
      <t>シエン</t>
    </rPh>
    <rPh sb="6" eb="8">
      <t>ガッコウ</t>
    </rPh>
    <phoneticPr fontId="10"/>
  </si>
  <si>
    <t>大村特支　西大村分</t>
    <rPh sb="0" eb="2">
      <t>オオムラ</t>
    </rPh>
    <rPh sb="2" eb="3">
      <t>トク</t>
    </rPh>
    <rPh sb="5" eb="8">
      <t>ニシオオムラ</t>
    </rPh>
    <rPh sb="8" eb="9">
      <t>ブン</t>
    </rPh>
    <phoneticPr fontId="10"/>
  </si>
  <si>
    <t>大村特別支援学校　西大村分教室</t>
    <rPh sb="0" eb="2">
      <t>オオムラ</t>
    </rPh>
    <rPh sb="2" eb="4">
      <t>トクベツ</t>
    </rPh>
    <rPh sb="4" eb="6">
      <t>シエン</t>
    </rPh>
    <rPh sb="6" eb="8">
      <t>ガッコウ</t>
    </rPh>
    <rPh sb="9" eb="12">
      <t>ニシオオムラ</t>
    </rPh>
    <rPh sb="12" eb="15">
      <t>ブンキョウシツ</t>
    </rPh>
    <phoneticPr fontId="10"/>
  </si>
  <si>
    <t>桜が丘特支</t>
    <rPh sb="0" eb="1">
      <t>サクラ</t>
    </rPh>
    <rPh sb="2" eb="3">
      <t>オカ</t>
    </rPh>
    <rPh sb="3" eb="4">
      <t>トク</t>
    </rPh>
    <phoneticPr fontId="10"/>
  </si>
  <si>
    <t>桜が丘特別支援学校　高等部</t>
    <rPh sb="0" eb="1">
      <t>サクラ</t>
    </rPh>
    <rPh sb="2" eb="3">
      <t>オカ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</si>
  <si>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各高等学校・高等部用</t>
    <rPh sb="0" eb="1">
      <t>カク</t>
    </rPh>
    <rPh sb="1" eb="5">
      <t>コウトウガッコウ</t>
    </rPh>
    <rPh sb="6" eb="9">
      <t>コウトウブ</t>
    </rPh>
    <rPh sb="9" eb="10">
      <t>ヨウ</t>
    </rPh>
    <phoneticPr fontId="1"/>
  </si>
  <si>
    <t>（高等学校・高等部用）</t>
    <rPh sb="1" eb="3">
      <t>コウトウ</t>
    </rPh>
    <rPh sb="3" eb="5">
      <t>ガッコウ</t>
    </rPh>
    <rPh sb="6" eb="9">
      <t>コウトウブ</t>
    </rPh>
    <rPh sb="9" eb="10">
      <t>ヨウ</t>
    </rPh>
    <phoneticPr fontId="1"/>
  </si>
  <si>
    <t>※「校内出品数」とは・・各学校で、生徒が取り組んだ作品の総数をいいます。読書感想画コンクールに取り組んだ生徒は「１」とカウントしてください。</t>
    <rPh sb="4" eb="6">
      <t>シュッピン</t>
    </rPh>
    <rPh sb="17" eb="19">
      <t>セイト</t>
    </rPh>
    <rPh sb="36" eb="38">
      <t>ドクショ</t>
    </rPh>
    <rPh sb="52" eb="54">
      <t>セイト</t>
    </rPh>
    <phoneticPr fontId="1"/>
  </si>
  <si>
    <t>※「県審査会出品数」とは・・校内で審査をして県の審査会へ上げた作品数をいいます。要項を熟読の上、高等学校の校種別「応募点数」を守ってください。</t>
    <rPh sb="2" eb="3">
      <t>ケン</t>
    </rPh>
    <rPh sb="22" eb="23">
      <t>ケン</t>
    </rPh>
    <rPh sb="48" eb="52">
      <t>コウトウガッコウ</t>
    </rPh>
    <phoneticPr fontId="1"/>
  </si>
  <si>
    <t>絵の題名</t>
    <rPh sb="0" eb="1">
      <t>エ</t>
    </rPh>
    <rPh sb="2" eb="4">
      <t>ダイメイ</t>
    </rPh>
    <phoneticPr fontId="1"/>
  </si>
  <si>
    <t>読んだ本</t>
    <rPh sb="0" eb="1">
      <t>ヨ</t>
    </rPh>
    <rPh sb="3" eb="4">
      <t>ホン</t>
    </rPh>
    <phoneticPr fontId="1"/>
  </si>
  <si>
    <t>自由のみなので「2」</t>
    <rPh sb="0" eb="2">
      <t>ジユウ</t>
    </rPh>
    <phoneticPr fontId="1"/>
  </si>
  <si>
    <t>※校内審査総数と、県審査会出品分の作品数、学校名ｺｰﾄﾞ・担当者名を必ず記入してください。（黄色の空欄が無いように）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ケン</t>
    </rPh>
    <rPh sb="10" eb="13">
      <t>シンサカイ</t>
    </rPh>
    <rPh sb="13" eb="15">
      <t>シュッピン</t>
    </rPh>
    <rPh sb="15" eb="16">
      <t>ブン</t>
    </rPh>
    <rPh sb="17" eb="20">
      <t>サクヒンスウ</t>
    </rPh>
    <rPh sb="21" eb="24">
      <t>ガッコウメイ</t>
    </rPh>
    <rPh sb="29" eb="32">
      <t>タントウシャ</t>
    </rPh>
    <rPh sb="32" eb="33">
      <t>メイ</t>
    </rPh>
    <rPh sb="34" eb="35">
      <t>カナラ</t>
    </rPh>
    <rPh sb="36" eb="38">
      <t>キニュウ</t>
    </rPh>
    <rPh sb="46" eb="48">
      <t>キイロ</t>
    </rPh>
    <rPh sb="49" eb="51">
      <t>クウラン</t>
    </rPh>
    <rPh sb="52" eb="53">
      <t>ナ</t>
    </rPh>
    <phoneticPr fontId="1"/>
  </si>
  <si>
    <t>読書感想画コンクール</t>
    <rPh sb="0" eb="2">
      <t>ドクショ</t>
    </rPh>
    <rPh sb="2" eb="4">
      <t>カンソウ</t>
    </rPh>
    <phoneticPr fontId="1"/>
  </si>
  <si>
    <t>県審査会出品数</t>
    <rPh sb="0" eb="1">
      <t>ケン</t>
    </rPh>
    <phoneticPr fontId="1"/>
  </si>
  <si>
    <t>校内出品数</t>
    <rPh sb="2" eb="4">
      <t>シュッピン</t>
    </rPh>
    <phoneticPr fontId="1"/>
  </si>
  <si>
    <t>点</t>
    <rPh sb="0" eb="1">
      <t>テン</t>
    </rPh>
    <phoneticPr fontId="1"/>
  </si>
  <si>
    <t>(西日本)</t>
    <rPh sb="1" eb="2">
      <t>ニシ</t>
    </rPh>
    <rPh sb="2" eb="4">
      <t>ニホン</t>
    </rPh>
    <phoneticPr fontId="1"/>
  </si>
  <si>
    <t>郡・市審査会出品数</t>
  </si>
  <si>
    <t>１年（点）</t>
    <rPh sb="1" eb="2">
      <t>ネン</t>
    </rPh>
    <rPh sb="3" eb="4">
      <t>テン</t>
    </rPh>
    <phoneticPr fontId="1"/>
  </si>
  <si>
    <t>２年（点）</t>
    <rPh sb="3" eb="4">
      <t>テン</t>
    </rPh>
    <phoneticPr fontId="1"/>
  </si>
  <si>
    <t>読書感想画　自由図書</t>
    <rPh sb="0" eb="2">
      <t>ドクショ</t>
    </rPh>
    <rPh sb="2" eb="4">
      <t>カンソウ</t>
    </rPh>
    <rPh sb="4" eb="5">
      <t>ガ</t>
    </rPh>
    <rPh sb="6" eb="8">
      <t>ジユウ</t>
    </rPh>
    <rPh sb="8" eb="10">
      <t>トショ</t>
    </rPh>
    <phoneticPr fontId="1"/>
  </si>
  <si>
    <t>３年・４年（点）</t>
    <rPh sb="1" eb="2">
      <t>ネン</t>
    </rPh>
    <rPh sb="4" eb="5">
      <t>ネン</t>
    </rPh>
    <rPh sb="6" eb="7">
      <t>テン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</si>
  <si>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</si>
  <si>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1年</t>
    <rPh sb="1" eb="2">
      <t>ネン</t>
    </rPh>
    <phoneticPr fontId="1"/>
  </si>
  <si>
    <t>２年</t>
    <rPh sb="1" eb="2">
      <t>ネン</t>
    </rPh>
    <phoneticPr fontId="1"/>
  </si>
  <si>
    <t>３・４年</t>
    <rPh sb="3" eb="4">
      <t>ネン</t>
    </rPh>
    <phoneticPr fontId="1"/>
  </si>
  <si>
    <t>読書感想画コンクール　県審査会出品者名簿　作成要領</t>
    <rPh sb="0" eb="2">
      <t>ドクショ</t>
    </rPh>
    <rPh sb="2" eb="4">
      <t>カンソウ</t>
    </rPh>
    <rPh sb="11" eb="12">
      <t>ケン</t>
    </rPh>
    <rPh sb="12" eb="15">
      <t>_x0002__x0006__x0006__x0003__x000D_</t>
    </rPh>
    <rPh sb="15" eb="17">
      <t xml:space="preserve">	_x0002__x0011__x000B__x0002_</t>
    </rPh>
    <rPh sb="17" eb="18">
      <t>_x0015__x000D_</t>
    </rPh>
    <rPh sb="18" eb="20">
      <t/>
    </rPh>
    <rPh sb="21" eb="23">
      <t>サクセイ</t>
    </rPh>
    <rPh sb="23" eb="25">
      <t>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</si>
  <si>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</si>
  <si>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</si>
  <si>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</si>
  <si>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</si>
  <si>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</si>
  <si>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</si>
  <si>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</si>
  <si>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</si>
  <si>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５．途中に空白行をつくらないでください。県の審査会に出品する生徒の名前の行だけにしてください。１人が複数出品する場合は複数行にデータを入力してください。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ケン</t>
    </rPh>
    <rPh sb="22" eb="25">
      <t>シンサカイ</t>
    </rPh>
    <rPh sb="26" eb="28">
      <t>シュッピン</t>
    </rPh>
    <rPh sb="30" eb="32">
      <t>セイト</t>
    </rPh>
    <rPh sb="33" eb="35">
      <t>ナマエ</t>
    </rPh>
    <rPh sb="36" eb="37">
      <t>ギョウ</t>
    </rPh>
    <rPh sb="48" eb="49">
      <t>ニン</t>
    </rPh>
    <rPh sb="50" eb="52">
      <t>フクスウ</t>
    </rPh>
    <rPh sb="52" eb="54">
      <t>シュッピン</t>
    </rPh>
    <rPh sb="56" eb="58">
      <t>バアイ</t>
    </rPh>
    <rPh sb="59" eb="62">
      <t>フクスウギョウ</t>
    </rPh>
    <rPh sb="67" eb="69">
      <t>ニュウリョク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</si>
  <si>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</si>
  <si>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</si>
  <si>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</si>
  <si>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</si>
  <si>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</si>
  <si>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</si>
  <si>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</si>
  <si>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</si>
  <si>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</si>
  <si>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</si>
  <si>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</si>
  <si>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</si>
  <si>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</si>
  <si>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r>
      <t>　　※高校審査会に提出する印刷物は、「全員分」＝「学年→(空白ｾﾙ)だけチェックをはずす」で。学年の順は問いません。</t>
    </r>
    <r>
      <rPr>
        <b/>
        <sz val="11"/>
        <color rgb="FFFF0000"/>
        <rFont val="ＭＳ Ｐゴシック"/>
        <family val="3"/>
        <charset val="128"/>
        <scheme val="minor"/>
      </rPr>
      <t>※このエクセルファイルも提出してください。</t>
    </r>
    <rPh sb="47" eb="49">
      <t>ガクネン</t>
    </rPh>
    <rPh sb="50" eb="51">
      <t>ジュン</t>
    </rPh>
    <rPh sb="52" eb="53">
      <t>ト</t>
    </rPh>
    <rPh sb="70" eb="72">
      <t>テイシュツ</t>
    </rPh>
    <phoneticPr fontId="1"/>
  </si>
  <si>
    <t>　　各学校担当者はファイル名とシート名の000を学校のコード(半角数字)、(〇〇高）を校名に変えて保存したものを提出。例　101(長崎東)集計票(感想画).xlsx　シート名｢101感想画長崎東｣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4" eb="26">
      <t>ガッコウ</t>
    </rPh>
    <rPh sb="31" eb="33">
      <t>ハンカク</t>
    </rPh>
    <rPh sb="33" eb="35">
      <t>スウジ</t>
    </rPh>
    <rPh sb="43" eb="45">
      <t>コウメイ</t>
    </rPh>
    <rPh sb="46" eb="47">
      <t>カ</t>
    </rPh>
    <rPh sb="49" eb="51">
      <t>ホゾン</t>
    </rPh>
    <rPh sb="56" eb="58">
      <t>テイシュツ</t>
    </rPh>
    <rPh sb="59" eb="60">
      <t>レイ</t>
    </rPh>
    <rPh sb="65" eb="67">
      <t>ナガサキ</t>
    </rPh>
    <rPh sb="67" eb="68">
      <t>ヒガシ</t>
    </rPh>
    <rPh sb="69" eb="71">
      <t>シュウケイ</t>
    </rPh>
    <rPh sb="71" eb="72">
      <t>ヒョウ</t>
    </rPh>
    <rPh sb="73" eb="75">
      <t>カンソウ</t>
    </rPh>
    <rPh sb="75" eb="76">
      <t>ガ</t>
    </rPh>
    <rPh sb="86" eb="87">
      <t>メイ</t>
    </rPh>
    <rPh sb="91" eb="93">
      <t>カンソウ</t>
    </rPh>
    <rPh sb="93" eb="94">
      <t>ガ</t>
    </rPh>
    <rPh sb="94" eb="96">
      <t>ナガサキ</t>
    </rPh>
    <rPh sb="96" eb="97">
      <t>ヒガシ</t>
    </rPh>
    <phoneticPr fontId="3"/>
  </si>
  <si>
    <t>　　　　　 例：「１年」は　「学年→1だけチェック」を二つとも選択　　例：「全員分」は「学年→(空白ｾﾙ)だけチェックをはずす」</t>
    <rPh sb="6" eb="7">
      <t>レイ</t>
    </rPh>
    <rPh sb="10" eb="11">
      <t>ネン</t>
    </rPh>
    <rPh sb="15" eb="17">
      <t>ガクネン</t>
    </rPh>
    <rPh sb="27" eb="28">
      <t>フタ</t>
    </rPh>
    <rPh sb="31" eb="33">
      <t>センタク</t>
    </rPh>
    <rPh sb="35" eb="36">
      <t>レイ</t>
    </rPh>
    <rPh sb="38" eb="40">
      <t>ゼンイン</t>
    </rPh>
    <rPh sb="40" eb="41">
      <t>ブン</t>
    </rPh>
    <rPh sb="44" eb="46">
      <t>ガクネン</t>
    </rPh>
    <rPh sb="48" eb="50">
      <t>クウハク</t>
    </rPh>
    <phoneticPr fontId="3"/>
  </si>
  <si>
    <t>※著作権は主催者側に帰属し、応募作品は返却しません。応募に際し、必要ならば感想画は画像データをとっておいてください。（原本を提出する） ※応募票の天地，内容を確認</t>
    <rPh sb="41" eb="43">
      <t>ガゾウ</t>
    </rPh>
    <rPh sb="59" eb="61">
      <t>ゲンポン</t>
    </rPh>
    <rPh sb="62" eb="64">
      <t>テイシュツ</t>
    </rPh>
    <rPh sb="69" eb="71">
      <t>オウボ</t>
    </rPh>
    <rPh sb="71" eb="72">
      <t>ヒョウ</t>
    </rPh>
    <rPh sb="73" eb="75">
      <t>テンチ</t>
    </rPh>
    <rPh sb="76" eb="78">
      <t>ナイヨウ</t>
    </rPh>
    <rPh sb="79" eb="81">
      <t>カクニン</t>
    </rPh>
    <phoneticPr fontId="1"/>
  </si>
  <si>
    <t>令和６年度　読書感想画コンクール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7" eb="18">
      <t>ケン</t>
    </rPh>
    <rPh sb="18" eb="21">
      <t>_x0002__x0006__x0006__x0003__x000D_</t>
    </rPh>
    <rPh sb="21" eb="23">
      <t xml:space="preserve">	_x0002__x0011__x000B__x0002_</t>
    </rPh>
    <rPh sb="23" eb="24">
      <t>_x0015__x000D_</t>
    </rPh>
    <rPh sb="24" eb="26">
      <t/>
    </rPh>
    <phoneticPr fontId="1"/>
  </si>
  <si>
    <t>令和６年度　西日本読書感想画(自由図書)　学校コード一覧表【高等学校・高等部】</t>
    <rPh sb="0" eb="2">
      <t>レイワ</t>
    </rPh>
    <rPh sb="3" eb="5">
      <t>ネンド</t>
    </rPh>
    <rPh sb="6" eb="9">
      <t>ニシニホン</t>
    </rPh>
    <rPh sb="9" eb="11">
      <t>ドクショ</t>
    </rPh>
    <rPh sb="10" eb="13">
      <t>カンソウブン</t>
    </rPh>
    <rPh sb="15" eb="17">
      <t>ジユウ</t>
    </rPh>
    <rPh sb="16" eb="18">
      <t>トショ</t>
    </rPh>
    <rPh sb="18" eb="19">
      <t>）</t>
    </rPh>
    <rPh sb="21" eb="22">
      <t>ガッコウ</t>
    </rPh>
    <rPh sb="22" eb="25">
      <t>コード</t>
    </rPh>
    <rPh sb="25" eb="27">
      <t>イチラン</t>
    </rPh>
    <rPh sb="27" eb="28">
      <t>ヒョウ</t>
    </rPh>
    <rPh sb="28" eb="29">
      <t>（</t>
    </rPh>
    <rPh sb="30" eb="32">
      <t>コウトウ</t>
    </rPh>
    <rPh sb="32" eb="34">
      <t>ガッコウ</t>
    </rPh>
    <rPh sb="35" eb="38">
      <t>コウトウブ</t>
    </rPh>
    <phoneticPr fontId="1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</si>
  <si>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0"/>
  </si>
  <si>
    <t>時和特別支援学校　高等部</t>
    <rPh sb="9" eb="12">
      <t>コウトウブ</t>
    </rPh>
    <phoneticPr fontId="10"/>
  </si>
  <si>
    <t>R6度名称変更</t>
    <rPh sb="2" eb="3">
      <t>ド</t>
    </rPh>
    <rPh sb="3" eb="7">
      <t>メイショウヘンコウ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</si>
</sst>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3" borderId="22" xfId="1" applyFont="1" applyFill="1" applyBorder="1" applyAlignment="1">
      <alignment vertical="center" shrinkToFit="1"/>
    </xf>
    <xf numFmtId="0" fontId="9" fillId="0" borderId="23" xfId="1" applyFont="1" applyBorder="1">
      <alignment vertical="center"/>
    </xf>
    <xf numFmtId="0" fontId="9" fillId="3" borderId="24" xfId="1" applyFont="1" applyFill="1" applyBorder="1" applyAlignment="1">
      <alignment vertical="center" shrinkToFit="1"/>
    </xf>
    <xf numFmtId="0" fontId="9" fillId="3" borderId="25" xfId="1" applyFont="1" applyFill="1" applyBorder="1" applyAlignment="1">
      <alignment vertical="center" shrinkToFit="1"/>
    </xf>
    <xf numFmtId="0" fontId="9" fillId="4" borderId="24" xfId="1" applyFont="1" applyFill="1" applyBorder="1" applyAlignment="1">
      <alignment vertical="center" shrinkToFit="1"/>
    </xf>
    <xf numFmtId="0" fontId="9" fillId="4" borderId="25" xfId="1" applyFont="1" applyFill="1" applyBorder="1" applyAlignment="1">
      <alignment vertical="center" shrinkToFit="1"/>
    </xf>
    <xf numFmtId="0" fontId="9" fillId="3" borderId="24" xfId="1" applyFont="1" applyFill="1" applyBorder="1" applyAlignment="1">
      <alignment shrinkToFit="1"/>
    </xf>
    <xf numFmtId="0" fontId="9" fillId="3" borderId="24" xfId="1" applyFont="1" applyFill="1" applyBorder="1">
      <alignment vertical="center"/>
    </xf>
    <xf numFmtId="0" fontId="9" fillId="0" borderId="26" xfId="1" applyFont="1" applyBorder="1" applyAlignment="1">
      <alignment horizontal="center" vertical="center"/>
    </xf>
    <xf numFmtId="0" fontId="9" fillId="3" borderId="27" xfId="1" applyFont="1" applyFill="1" applyBorder="1">
      <alignment vertical="center"/>
    </xf>
    <xf numFmtId="0" fontId="9" fillId="3" borderId="28" xfId="1" applyFont="1" applyFill="1" applyBorder="1" applyAlignment="1">
      <alignment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3" borderId="32" xfId="1" applyFont="1" applyFill="1" applyBorder="1">
      <alignment vertical="center"/>
    </xf>
    <xf numFmtId="0" fontId="9" fillId="3" borderId="33" xfId="1" applyFont="1" applyFill="1" applyBorder="1" applyAlignment="1">
      <alignment vertical="center" shrinkToFit="1"/>
    </xf>
    <xf numFmtId="0" fontId="9" fillId="0" borderId="34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35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39" xfId="1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0" xfId="0" applyAlignment="1">
      <alignment horizontal="left"/>
    </xf>
    <xf numFmtId="0" fontId="9" fillId="0" borderId="17" xfId="1" applyFont="1" applyBorder="1" applyAlignment="1">
      <alignment horizontal="center" vertical="center" textRotation="255"/>
    </xf>
    <xf numFmtId="0" fontId="9" fillId="3" borderId="43" xfId="1" applyFont="1" applyFill="1" applyBorder="1" applyAlignment="1">
      <alignment vertical="center" shrinkToFit="1"/>
    </xf>
    <xf numFmtId="0" fontId="9" fillId="3" borderId="29" xfId="1" applyFont="1" applyFill="1" applyBorder="1" applyAlignment="1">
      <alignment vertical="center" wrapText="1" shrinkToFit="1"/>
    </xf>
    <xf numFmtId="0" fontId="9" fillId="0" borderId="20" xfId="1" applyFont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textRotation="255" shrinkToFit="1"/>
    </xf>
    <xf numFmtId="0" fontId="9" fillId="0" borderId="30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38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left" vertical="center" shrinkToFit="1"/>
    </xf>
    <xf numFmtId="0" fontId="7" fillId="0" borderId="2" xfId="0" applyFont="1" applyBorder="1" applyAlignment="1">
      <alignment vertical="top"/>
    </xf>
    <xf numFmtId="0" fontId="0" fillId="0" borderId="8" xfId="0" applyBorder="1" applyAlignment="1">
      <alignment horizontal="right"/>
    </xf>
    <xf numFmtId="0" fontId="0" fillId="0" borderId="5" xfId="0" applyBorder="1"/>
    <xf numFmtId="0" fontId="0" fillId="0" borderId="42" xfId="0" applyBorder="1" applyAlignment="1">
      <alignment horizontal="right"/>
    </xf>
    <xf numFmtId="0" fontId="3" fillId="0" borderId="3" xfId="0" quotePrefix="1" applyFont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1" xfId="0" applyBorder="1"/>
    <xf numFmtId="0" fontId="0" fillId="0" borderId="11" xfId="0" applyBorder="1" applyAlignment="1">
      <alignment horizontal="right"/>
    </xf>
    <xf numFmtId="0" fontId="0" fillId="0" borderId="6" xfId="0" applyBorder="1"/>
    <xf numFmtId="0" fontId="0" fillId="5" borderId="1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3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1" xfId="0" applyFill="1" applyBorder="1" applyAlignment="1">
      <alignment shrinkToFit="1"/>
    </xf>
    <xf numFmtId="0" fontId="0" fillId="5" borderId="1" xfId="0" quotePrefix="1" applyFill="1" applyBorder="1" applyAlignment="1">
      <alignment shrinkToFit="1"/>
    </xf>
    <xf numFmtId="0" fontId="19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3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 shrinkToFit="1"/>
    </xf>
    <xf numFmtId="0" fontId="9" fillId="6" borderId="23" xfId="1" applyFont="1" applyFill="1" applyBorder="1">
      <alignment vertical="center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7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39640;&#24863;&#24819;&#25991;&#38598;&#35336;&#34920;0000(&#26657;&#21517;&#30053;&#31216;)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高】"/>
      <sheetName val="青少年(自由)【高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296</v>
      </c>
      <c r="I1" s="88" t="s">
        <v>297</v>
      </c>
      <c r="J1" t="s">
        <v>274</v>
      </c>
      <c r="M1" s="11" t="s">
        <v>282</v>
      </c>
    </row>
    <row r="2" spans="1:27">
      <c r="B2" s="3" t="s">
        <v>281</v>
      </c>
      <c r="C2" s="3"/>
      <c r="D2" s="3"/>
      <c r="E2" s="3"/>
      <c r="F2" s="3"/>
      <c r="G2" s="3"/>
      <c r="H2" s="3"/>
      <c r="I2" s="3"/>
      <c r="J2" s="3"/>
      <c r="N2" t="s">
        <v>24</v>
      </c>
      <c r="P2" t="s">
        <v>284</v>
      </c>
      <c r="S2" t="s">
        <v>283</v>
      </c>
    </row>
    <row r="3" spans="1:27">
      <c r="B3" s="5"/>
      <c r="C3" s="7"/>
      <c r="D3" s="14" t="s">
        <v>0</v>
      </c>
      <c r="E3" s="1"/>
      <c r="F3" s="89" t="str">
        <f>IF(E3="","←ｺｰﾄﾞ入力",VLOOKUP(E3,コード!$D$2:$F$121,3,0))</f>
        <v>←ｺｰﾄﾞ入力</v>
      </c>
      <c r="G3" s="90"/>
      <c r="H3" s="91"/>
      <c r="I3" s="8" t="s">
        <v>6</v>
      </c>
      <c r="J3" s="4"/>
      <c r="K3" s="10"/>
      <c r="N3" t="s">
        <v>275</v>
      </c>
      <c r="O3" t="s">
        <v>37</v>
      </c>
      <c r="P3" t="s">
        <v>293</v>
      </c>
      <c r="Q3" t="s">
        <v>294</v>
      </c>
      <c r="R3" t="s">
        <v>295</v>
      </c>
      <c r="S3" t="s">
        <v>293</v>
      </c>
      <c r="T3" t="s">
        <v>294</v>
      </c>
      <c r="U3" t="s">
        <v>295</v>
      </c>
    </row>
    <row r="4" spans="1:27">
      <c r="B4" s="77"/>
      <c r="C4" s="78"/>
      <c r="D4" s="75"/>
      <c r="E4" s="75"/>
      <c r="F4" s="75"/>
      <c r="G4" s="71"/>
      <c r="H4" s="76" t="s">
        <v>288</v>
      </c>
      <c r="I4" s="76" t="s">
        <v>289</v>
      </c>
      <c r="J4" s="8" t="s">
        <v>291</v>
      </c>
      <c r="K4" s="1"/>
      <c r="M4" t="s">
        <v>0</v>
      </c>
      <c r="N4" t="str">
        <f>F3</f>
        <v>←ｺｰﾄﾞ入力</v>
      </c>
      <c r="O4" s="13">
        <f>E3</f>
        <v>0</v>
      </c>
      <c r="P4" s="13">
        <f>H5</f>
        <v>0</v>
      </c>
      <c r="Q4" s="13">
        <f>I5</f>
        <v>0</v>
      </c>
      <c r="R4" s="13">
        <f>J5</f>
        <v>0</v>
      </c>
      <c r="S4" s="13">
        <f>H6</f>
        <v>2</v>
      </c>
      <c r="T4" s="13">
        <f>I6</f>
        <v>2</v>
      </c>
      <c r="U4" s="13">
        <f>J6</f>
        <v>3</v>
      </c>
      <c r="Z4" s="12"/>
      <c r="AA4" s="12"/>
    </row>
    <row r="5" spans="1:27">
      <c r="B5" s="77"/>
      <c r="C5" s="70" t="s">
        <v>290</v>
      </c>
      <c r="D5" s="7" t="s">
        <v>284</v>
      </c>
      <c r="E5" s="7"/>
      <c r="F5" s="7"/>
      <c r="G5" s="71"/>
      <c r="H5" s="5"/>
      <c r="I5" s="2"/>
      <c r="J5" s="2"/>
      <c r="K5" s="1" t="s">
        <v>285</v>
      </c>
      <c r="M5" t="s">
        <v>57</v>
      </c>
      <c r="N5" t="str">
        <f>IF(J3&lt;&gt;0,J3,"！担当者名を入力！")</f>
        <v>！担当者名を入力！</v>
      </c>
      <c r="P5" s="15"/>
      <c r="Q5" s="15"/>
      <c r="R5" s="15" t="s">
        <v>292</v>
      </c>
      <c r="S5" s="12"/>
      <c r="T5" s="12"/>
    </row>
    <row r="6" spans="1:27">
      <c r="B6" s="79"/>
      <c r="C6" s="72" t="s">
        <v>286</v>
      </c>
      <c r="D6" s="7" t="s">
        <v>287</v>
      </c>
      <c r="E6" s="7"/>
      <c r="F6" s="7"/>
      <c r="G6" s="71"/>
      <c r="H6" s="73">
        <f>COUNTIFS($D$18:$D$25,2,$F$18:$F$25,1)</f>
        <v>2</v>
      </c>
      <c r="I6" s="5">
        <f>COUNTIFS($D$18:$D$25,2,$F$18:$F$25,2)</f>
        <v>2</v>
      </c>
      <c r="J6" s="1">
        <f>COUNTIFS($D$18:$D$25,2,$F$18:$F$25,3)+COUNTIFS($D$18:$D$25,2,$F$18:$F$25,4)</f>
        <v>3</v>
      </c>
      <c r="K6" s="1"/>
      <c r="M6" t="s">
        <v>7</v>
      </c>
      <c r="R6" t="s">
        <v>8</v>
      </c>
    </row>
    <row r="7" spans="1:27">
      <c r="C7" s="74"/>
    </row>
    <row r="8" spans="1:27">
      <c r="B8" s="92" t="s">
        <v>276</v>
      </c>
      <c r="C8" s="92"/>
      <c r="D8" s="92"/>
      <c r="E8" s="92"/>
      <c r="F8" s="92"/>
      <c r="G8" s="92"/>
      <c r="H8" s="92"/>
      <c r="I8" s="92"/>
      <c r="J8" s="92"/>
      <c r="K8" s="92"/>
    </row>
    <row r="9" spans="1:27" ht="13.15" customHeight="1">
      <c r="B9" s="93" t="s">
        <v>277</v>
      </c>
      <c r="C9" s="93"/>
      <c r="D9" s="93"/>
      <c r="E9" s="93"/>
      <c r="F9" s="93"/>
      <c r="G9" s="93"/>
      <c r="H9" s="93"/>
      <c r="I9" s="93"/>
      <c r="J9" s="93"/>
      <c r="K9" s="93"/>
    </row>
    <row r="10" spans="1:27" ht="13.15" customHeight="1"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27" ht="13.5" customHeight="1">
      <c r="B11" s="94" t="s">
        <v>322</v>
      </c>
      <c r="C11" s="94"/>
      <c r="D11" s="94"/>
      <c r="E11" s="94"/>
      <c r="F11" s="94"/>
      <c r="G11" s="94"/>
      <c r="H11" s="94"/>
      <c r="I11" s="94"/>
      <c r="J11" s="94"/>
      <c r="K11" s="94"/>
      <c r="M11" s="1"/>
      <c r="N11" s="1"/>
      <c r="O11" s="1"/>
      <c r="P11" s="1"/>
      <c r="Q11" s="1"/>
      <c r="R11" s="1"/>
    </row>
    <row r="12" spans="1:27" ht="13.15" customHeight="1">
      <c r="B12" s="54"/>
      <c r="C12" s="54"/>
      <c r="D12" s="54"/>
      <c r="E12" s="54"/>
      <c r="F12" s="54"/>
      <c r="G12" s="54"/>
      <c r="H12" s="54"/>
      <c r="I12" s="54"/>
      <c r="J12" s="54"/>
      <c r="K12" s="54"/>
      <c r="M12" s="1"/>
      <c r="N12" s="1"/>
      <c r="O12" s="1"/>
      <c r="P12" s="1"/>
      <c r="Q12" s="1"/>
      <c r="R12" s="1"/>
    </row>
    <row r="13" spans="1:27">
      <c r="B13" s="55"/>
      <c r="C13" s="55"/>
      <c r="D13" s="69" t="s">
        <v>280</v>
      </c>
      <c r="E13" s="55"/>
      <c r="F13" s="55"/>
      <c r="G13" s="55"/>
      <c r="H13" s="55"/>
      <c r="I13" s="55"/>
      <c r="J13" s="55"/>
      <c r="K13" s="55"/>
      <c r="M13" s="1"/>
      <c r="N13" s="1"/>
      <c r="O13" s="1"/>
      <c r="P13" s="1"/>
      <c r="Q13" s="1"/>
      <c r="R13" s="1"/>
    </row>
    <row r="14" spans="1:27">
      <c r="A14" s="4" t="s">
        <v>9</v>
      </c>
      <c r="B14" s="80" t="s">
        <v>1</v>
      </c>
      <c r="C14" s="80" t="s">
        <v>0</v>
      </c>
      <c r="D14" s="4" t="s">
        <v>22</v>
      </c>
      <c r="E14" s="4" t="s">
        <v>23</v>
      </c>
      <c r="F14" s="4" t="s">
        <v>2</v>
      </c>
      <c r="G14" s="4" t="s">
        <v>3</v>
      </c>
      <c r="H14" s="4" t="s">
        <v>4</v>
      </c>
      <c r="I14" s="53" t="s">
        <v>278</v>
      </c>
      <c r="J14" s="4" t="s">
        <v>279</v>
      </c>
      <c r="K14" s="4" t="s">
        <v>58</v>
      </c>
      <c r="M14" s="1"/>
      <c r="N14" s="1"/>
      <c r="O14" s="1"/>
      <c r="P14" s="1"/>
      <c r="Q14" s="1"/>
      <c r="R14" s="1"/>
    </row>
    <row r="15" spans="1:27">
      <c r="A15" s="4" t="s">
        <v>5</v>
      </c>
      <c r="B15" s="81" t="s">
        <v>36</v>
      </c>
      <c r="C15" s="82"/>
      <c r="D15" s="1">
        <v>2</v>
      </c>
      <c r="E15" s="1">
        <v>100</v>
      </c>
      <c r="F15" s="2">
        <v>1</v>
      </c>
      <c r="G15" s="4" t="s">
        <v>28</v>
      </c>
      <c r="H15" s="4" t="s">
        <v>26</v>
      </c>
      <c r="I15" s="53" t="s">
        <v>25</v>
      </c>
      <c r="J15" s="4" t="s">
        <v>27</v>
      </c>
      <c r="K15" s="4" t="s">
        <v>59</v>
      </c>
    </row>
    <row r="16" spans="1:27">
      <c r="A16" s="1" t="s">
        <v>5</v>
      </c>
      <c r="B16" s="83" t="s">
        <v>38</v>
      </c>
      <c r="C16" s="84"/>
      <c r="D16" s="1">
        <v>2</v>
      </c>
      <c r="E16" s="1">
        <v>400</v>
      </c>
      <c r="F16" s="2">
        <v>4</v>
      </c>
      <c r="G16" s="1" t="s">
        <v>35</v>
      </c>
      <c r="H16" s="1" t="s">
        <v>30</v>
      </c>
      <c r="I16" s="5" t="s">
        <v>31</v>
      </c>
      <c r="J16" s="1" t="s">
        <v>33</v>
      </c>
      <c r="K16" s="1" t="s">
        <v>60</v>
      </c>
      <c r="M16" s="56"/>
    </row>
    <row r="17" spans="1:12">
      <c r="A17" s="4" t="s">
        <v>9</v>
      </c>
      <c r="B17" s="80" t="s">
        <v>1</v>
      </c>
      <c r="C17" s="80" t="s">
        <v>0</v>
      </c>
      <c r="D17" s="4" t="s">
        <v>22</v>
      </c>
      <c r="E17" s="4" t="s">
        <v>23</v>
      </c>
      <c r="F17" s="4" t="s">
        <v>2</v>
      </c>
      <c r="G17" s="4" t="s">
        <v>3</v>
      </c>
      <c r="H17" s="4" t="s">
        <v>4</v>
      </c>
      <c r="I17" s="53" t="s">
        <v>278</v>
      </c>
      <c r="J17" s="4" t="s">
        <v>279</v>
      </c>
      <c r="K17" s="4" t="s">
        <v>58</v>
      </c>
    </row>
    <row r="18" spans="1:12">
      <c r="A18" s="1">
        <v>1</v>
      </c>
      <c r="B18" s="85" t="str">
        <f>IF(D18&lt;&gt;"",CHOOSE(D18,"指定","自由"),"")</f>
        <v>自由</v>
      </c>
      <c r="C18" s="86" t="str">
        <f>IF(E18="","",VLOOKUP(E18,コード!$D$2:$F$121,2,0))</f>
        <v>長崎東</v>
      </c>
      <c r="D18" s="1">
        <v>2</v>
      </c>
      <c r="E18" s="1">
        <v>101</v>
      </c>
      <c r="F18" s="1">
        <v>1</v>
      </c>
      <c r="G18" s="1" t="s">
        <v>34</v>
      </c>
      <c r="H18" s="1" t="s">
        <v>29</v>
      </c>
      <c r="I18" s="5" t="s">
        <v>31</v>
      </c>
      <c r="J18" s="1" t="s">
        <v>32</v>
      </c>
      <c r="K18" s="1"/>
      <c r="L18" t="s">
        <v>46</v>
      </c>
    </row>
    <row r="19" spans="1:12">
      <c r="A19" s="1">
        <v>2</v>
      </c>
      <c r="B19" s="85" t="str">
        <f t="shared" ref="B19:B24" si="0">IF(D19&lt;&gt;"",CHOOSE(D19,"指定","自由"),"")</f>
        <v>自由</v>
      </c>
      <c r="C19" s="87" t="str">
        <f>IF(E19="","",VLOOKUP(E19,コード!$D$2:$F$121,2,0))</f>
        <v>長崎西</v>
      </c>
      <c r="D19" s="1">
        <v>2</v>
      </c>
      <c r="E19" s="1">
        <v>102</v>
      </c>
      <c r="F19" s="1">
        <v>2</v>
      </c>
      <c r="G19" s="1" t="s">
        <v>34</v>
      </c>
      <c r="H19" s="1" t="s">
        <v>29</v>
      </c>
      <c r="I19" s="5" t="s">
        <v>31</v>
      </c>
      <c r="J19" s="1" t="s">
        <v>32</v>
      </c>
      <c r="K19" s="1"/>
      <c r="L19" s="10" t="s">
        <v>40</v>
      </c>
    </row>
    <row r="20" spans="1:12">
      <c r="A20" s="1">
        <v>3</v>
      </c>
      <c r="B20" s="85" t="str">
        <f t="shared" si="0"/>
        <v>自由</v>
      </c>
      <c r="C20" s="86" t="str">
        <f>IF(E20="","",VLOOKUP(E20,コード!$D$2:$F$121,2,0))</f>
        <v>長崎南</v>
      </c>
      <c r="D20" s="1">
        <v>2</v>
      </c>
      <c r="E20" s="1">
        <v>103</v>
      </c>
      <c r="F20" s="1">
        <v>3</v>
      </c>
      <c r="G20" s="1" t="s">
        <v>34</v>
      </c>
      <c r="H20" s="1" t="s">
        <v>29</v>
      </c>
      <c r="I20" s="5" t="s">
        <v>31</v>
      </c>
      <c r="J20" s="1" t="s">
        <v>32</v>
      </c>
      <c r="K20" s="1"/>
      <c r="L20" s="9" t="s">
        <v>42</v>
      </c>
    </row>
    <row r="21" spans="1:12">
      <c r="A21" s="1">
        <v>4</v>
      </c>
      <c r="B21" s="85" t="str">
        <f t="shared" si="0"/>
        <v>自由</v>
      </c>
      <c r="C21" s="86" t="str">
        <f>IF(E21="","",VLOOKUP(E21,コード!$D$2:$F$121,2,0))</f>
        <v>長崎北</v>
      </c>
      <c r="D21" s="1">
        <v>2</v>
      </c>
      <c r="E21" s="1">
        <v>104</v>
      </c>
      <c r="F21" s="1">
        <v>2</v>
      </c>
      <c r="G21" s="1" t="s">
        <v>34</v>
      </c>
      <c r="H21" s="1" t="s">
        <v>29</v>
      </c>
      <c r="I21" s="5" t="s">
        <v>31</v>
      </c>
      <c r="J21" s="1" t="s">
        <v>32</v>
      </c>
      <c r="K21" s="1"/>
      <c r="L21" t="s">
        <v>43</v>
      </c>
    </row>
    <row r="22" spans="1:12">
      <c r="A22" s="1">
        <v>5</v>
      </c>
      <c r="B22" s="85" t="str">
        <f t="shared" si="0"/>
        <v>自由</v>
      </c>
      <c r="C22" s="86" t="str">
        <f>IF(E22="","",VLOOKUP(E22,コード!$D$2:$F$121,2,0))</f>
        <v>長崎北陽台</v>
      </c>
      <c r="D22" s="1">
        <v>2</v>
      </c>
      <c r="E22" s="1">
        <v>105</v>
      </c>
      <c r="F22" s="1">
        <v>3</v>
      </c>
      <c r="G22" s="1" t="s">
        <v>34</v>
      </c>
      <c r="H22" s="1" t="s">
        <v>29</v>
      </c>
      <c r="I22" s="5" t="s">
        <v>31</v>
      </c>
      <c r="J22" s="1" t="s">
        <v>32</v>
      </c>
      <c r="K22" s="1"/>
      <c r="L22" s="10" t="s">
        <v>44</v>
      </c>
    </row>
    <row r="23" spans="1:12">
      <c r="A23" s="1">
        <v>6</v>
      </c>
      <c r="B23" s="85" t="str">
        <f t="shared" si="0"/>
        <v>自由</v>
      </c>
      <c r="C23" s="86" t="str">
        <f>IF(E23="","",VLOOKUP(E23,コード!$D$2:$F$121,2,0))</f>
        <v>長崎工</v>
      </c>
      <c r="D23" s="1">
        <v>2</v>
      </c>
      <c r="E23" s="1">
        <v>106</v>
      </c>
      <c r="F23" s="1">
        <v>1</v>
      </c>
      <c r="G23" s="1" t="s">
        <v>34</v>
      </c>
      <c r="H23" s="1" t="s">
        <v>29</v>
      </c>
      <c r="I23" s="5" t="s">
        <v>31</v>
      </c>
      <c r="J23" s="1" t="s">
        <v>32</v>
      </c>
      <c r="K23" s="1"/>
      <c r="L23" t="s">
        <v>39</v>
      </c>
    </row>
    <row r="24" spans="1:12">
      <c r="A24" s="1">
        <v>7</v>
      </c>
      <c r="B24" s="85" t="str">
        <f t="shared" si="0"/>
        <v>自由</v>
      </c>
      <c r="C24" s="86" t="str">
        <f>IF(E24="","",VLOOKUP(E24,コード!$D$2:$F$121,2,0))</f>
        <v>長崎工　定</v>
      </c>
      <c r="D24" s="1">
        <v>2</v>
      </c>
      <c r="E24" s="1">
        <v>107</v>
      </c>
      <c r="F24" s="1">
        <v>3</v>
      </c>
      <c r="G24" s="1" t="s">
        <v>34</v>
      </c>
      <c r="H24" s="1" t="s">
        <v>29</v>
      </c>
      <c r="I24" s="5" t="s">
        <v>31</v>
      </c>
      <c r="J24" s="1" t="s">
        <v>32</v>
      </c>
      <c r="K24" s="1"/>
      <c r="L24" t="s">
        <v>45</v>
      </c>
    </row>
    <row r="25" spans="1:12">
      <c r="A25" s="1">
        <v>240</v>
      </c>
      <c r="B25" s="85" t="str">
        <f t="shared" ref="B25" si="1">IF(D25&lt;&gt;"",CHOOSE(D25,"指定","自由"),"")</f>
        <v/>
      </c>
      <c r="C25" s="86" t="str">
        <f>IF(E25="","",VLOOKUP(E25,コード!$D$2:$F$121,2,0))</f>
        <v/>
      </c>
      <c r="D25" s="1"/>
      <c r="E25" s="1"/>
      <c r="F25" s="1"/>
      <c r="G25" s="1"/>
      <c r="H25" s="1"/>
      <c r="I25" s="5"/>
      <c r="J25" s="1"/>
      <c r="K25" s="1"/>
      <c r="L25" t="s">
        <v>47</v>
      </c>
    </row>
    <row r="27" spans="1:12">
      <c r="A27" t="s">
        <v>298</v>
      </c>
    </row>
    <row r="28" spans="1:12">
      <c r="A28" s="15" t="s">
        <v>299</v>
      </c>
    </row>
    <row r="29" spans="1:12">
      <c r="A29" s="15" t="s">
        <v>300</v>
      </c>
    </row>
    <row r="30" spans="1:12">
      <c r="A30" s="15" t="s">
        <v>301</v>
      </c>
    </row>
    <row r="31" spans="1:12">
      <c r="A31" s="15" t="s">
        <v>302</v>
      </c>
    </row>
    <row r="32" spans="1:12">
      <c r="A32" s="15" t="s">
        <v>303</v>
      </c>
    </row>
    <row r="33" spans="1:1">
      <c r="A33" s="15" t="s">
        <v>304</v>
      </c>
    </row>
    <row r="34" spans="1:1">
      <c r="A34" s="15" t="s">
        <v>320</v>
      </c>
    </row>
    <row r="35" spans="1:1">
      <c r="A35" s="15" t="s">
        <v>305</v>
      </c>
    </row>
    <row r="36" spans="1:1">
      <c r="A36" s="15" t="s">
        <v>306</v>
      </c>
    </row>
    <row r="37" spans="1:1">
      <c r="A37" s="15" t="s">
        <v>307</v>
      </c>
    </row>
    <row r="38" spans="1:1">
      <c r="A38" s="15" t="s">
        <v>308</v>
      </c>
    </row>
    <row r="39" spans="1:1">
      <c r="A39" s="15" t="s">
        <v>321</v>
      </c>
    </row>
    <row r="40" spans="1:1">
      <c r="A40" s="15" t="s">
        <v>319</v>
      </c>
    </row>
    <row r="42" spans="1:1">
      <c r="A42" t="s">
        <v>309</v>
      </c>
    </row>
    <row r="43" spans="1:1">
      <c r="A43" t="s">
        <v>310</v>
      </c>
    </row>
    <row r="44" spans="1:1">
      <c r="A44" t="s">
        <v>311</v>
      </c>
    </row>
    <row r="45" spans="1:1">
      <c r="A45" t="s">
        <v>312</v>
      </c>
    </row>
    <row r="46" spans="1:1">
      <c r="A46" t="s">
        <v>313</v>
      </c>
    </row>
    <row r="47" spans="1:1">
      <c r="A47" t="s">
        <v>314</v>
      </c>
    </row>
    <row r="48" spans="1:1">
      <c r="A48" t="s">
        <v>315</v>
      </c>
    </row>
    <row r="49" spans="1:1">
      <c r="A49" t="s">
        <v>316</v>
      </c>
    </row>
    <row r="50" spans="1:1">
      <c r="A50" t="s">
        <v>317</v>
      </c>
    </row>
    <row r="51" spans="1:1">
      <c r="A51" t="s">
        <v>318</v>
      </c>
    </row>
  </sheetData>
  <autoFilter ref="A17:K25" xr:uid="{00000000-0009-0000-0000-000000000000}"/>
  <mergeCells count="4">
    <mergeCell ref="F3:H3"/>
    <mergeCell ref="B8:K8"/>
    <mergeCell ref="B9:K10"/>
    <mergeCell ref="B11:K11"/>
  </mergeCells>
  <phoneticPr fontId="1"/>
  <conditionalFormatting sqref="E3">
    <cfRule type="expression" dxfId="6" priority="4">
      <formula>E3=""</formula>
    </cfRule>
  </conditionalFormatting>
  <conditionalFormatting sqref="H5:J5">
    <cfRule type="expression" dxfId="5" priority="1">
      <formula>H5=""</formula>
    </cfRule>
  </conditionalFormatting>
  <conditionalFormatting sqref="J3">
    <cfRule type="expression" dxfId="4" priority="5">
      <formula>J3=""</formula>
    </cfRule>
  </conditionalFormatting>
  <dataValidations count="3">
    <dataValidation imeMode="halfAlpha" allowBlank="1" showInputMessage="1" showErrorMessage="1" sqref="J5:J6 H5:H6" xr:uid="{00000000-0002-0000-0000-000000000000}"/>
    <dataValidation type="whole" imeMode="halfAlpha" allowBlank="1" showInputMessage="1" showErrorMessage="1" sqref="D18:D25" xr:uid="{00000000-0002-0000-0000-000001000000}">
      <formula1>1</formula1>
      <formula2>2</formula2>
    </dataValidation>
    <dataValidation type="whole" imeMode="halfAlpha" allowBlank="1" showInputMessage="1" showErrorMessage="1" sqref="F18:F25" xr:uid="{00000000-0002-0000-0000-000002000000}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7"/>
  <sheetViews>
    <sheetView tabSelected="1"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323</v>
      </c>
      <c r="J1" t="s">
        <v>274</v>
      </c>
      <c r="M1" s="11" t="s">
        <v>282</v>
      </c>
    </row>
    <row r="2" spans="1:27">
      <c r="B2" s="3" t="s">
        <v>281</v>
      </c>
      <c r="C2" s="3"/>
      <c r="D2" s="3"/>
      <c r="E2" s="3"/>
      <c r="F2" s="3"/>
      <c r="G2" s="3"/>
      <c r="H2" s="3"/>
      <c r="I2" s="3"/>
      <c r="J2" s="3"/>
      <c r="N2" t="s">
        <v>24</v>
      </c>
      <c r="P2" t="s">
        <v>284</v>
      </c>
      <c r="S2" t="s">
        <v>283</v>
      </c>
    </row>
    <row r="3" spans="1:27">
      <c r="B3" s="5"/>
      <c r="C3" s="7"/>
      <c r="D3" s="14" t="s">
        <v>0</v>
      </c>
      <c r="E3" s="1"/>
      <c r="F3" s="89" t="str">
        <f>IF(E3="","←ｺｰﾄﾞ入力",VLOOKUP(E3,コード!$D$2:$F$121,3,0))</f>
        <v>←ｺｰﾄﾞ入力</v>
      </c>
      <c r="G3" s="90"/>
      <c r="H3" s="91"/>
      <c r="I3" s="8" t="s">
        <v>6</v>
      </c>
      <c r="J3" s="4"/>
      <c r="K3" s="10"/>
      <c r="N3" t="s">
        <v>275</v>
      </c>
      <c r="O3" t="s">
        <v>37</v>
      </c>
      <c r="P3" t="s">
        <v>293</v>
      </c>
      <c r="Q3" t="s">
        <v>294</v>
      </c>
      <c r="R3" t="s">
        <v>295</v>
      </c>
      <c r="S3" t="s">
        <v>293</v>
      </c>
      <c r="T3" t="s">
        <v>294</v>
      </c>
      <c r="U3" t="s">
        <v>295</v>
      </c>
    </row>
    <row r="4" spans="1:27">
      <c r="B4" s="77"/>
      <c r="C4" s="78"/>
      <c r="D4" s="75"/>
      <c r="E4" s="75"/>
      <c r="F4" s="75"/>
      <c r="G4" s="71"/>
      <c r="H4" s="76" t="s">
        <v>288</v>
      </c>
      <c r="I4" s="76" t="s">
        <v>289</v>
      </c>
      <c r="J4" s="8" t="s">
        <v>291</v>
      </c>
      <c r="K4" s="1"/>
      <c r="M4" t="s">
        <v>0</v>
      </c>
      <c r="N4" t="str">
        <f>F3</f>
        <v>←ｺｰﾄﾞ入力</v>
      </c>
      <c r="O4" s="13">
        <f>E3</f>
        <v>0</v>
      </c>
      <c r="P4" s="13">
        <f>H5</f>
        <v>0</v>
      </c>
      <c r="Q4" s="13">
        <f>I5</f>
        <v>0</v>
      </c>
      <c r="R4" s="13">
        <f>J5</f>
        <v>0</v>
      </c>
      <c r="S4" s="13">
        <f>H6</f>
        <v>0</v>
      </c>
      <c r="T4" s="13">
        <f>I6</f>
        <v>0</v>
      </c>
      <c r="U4" s="13">
        <f>J6</f>
        <v>0</v>
      </c>
      <c r="Z4" s="12"/>
      <c r="AA4" s="12"/>
    </row>
    <row r="5" spans="1:27">
      <c r="B5" s="77"/>
      <c r="C5" s="70" t="s">
        <v>290</v>
      </c>
      <c r="D5" s="7" t="s">
        <v>284</v>
      </c>
      <c r="E5" s="7"/>
      <c r="F5" s="7"/>
      <c r="G5" s="71"/>
      <c r="H5" s="5"/>
      <c r="I5" s="2"/>
      <c r="J5" s="2"/>
      <c r="K5" s="1" t="s">
        <v>285</v>
      </c>
      <c r="M5" t="s">
        <v>57</v>
      </c>
      <c r="N5" t="str">
        <f>IF(J3&lt;&gt;0,J3,"！担当者名を入力！")</f>
        <v>！担当者名を入力！</v>
      </c>
      <c r="P5" s="15"/>
      <c r="Q5" s="15"/>
      <c r="R5" s="15" t="s">
        <v>292</v>
      </c>
      <c r="S5" s="12"/>
      <c r="T5" s="12"/>
    </row>
    <row r="6" spans="1:27">
      <c r="B6" s="79"/>
      <c r="C6" s="72" t="s">
        <v>286</v>
      </c>
      <c r="D6" s="7" t="s">
        <v>287</v>
      </c>
      <c r="E6" s="7"/>
      <c r="F6" s="7"/>
      <c r="G6" s="71"/>
      <c r="H6" s="73">
        <f>COUNTIFS($D$18:$D$257,2,$F$18:$F$257,1)</f>
        <v>0</v>
      </c>
      <c r="I6" s="5">
        <f>COUNTIFS($D$18:$D$257,2,$F$18:$F$257,2)</f>
        <v>0</v>
      </c>
      <c r="J6" s="1">
        <f>COUNTIFS($D$18:$D$257,2,$F$18:$F$257,3)+COUNTIFS($D$18:$D$257,2,$F$18:$F$257,4)</f>
        <v>0</v>
      </c>
      <c r="K6" s="1"/>
      <c r="M6" t="s">
        <v>7</v>
      </c>
      <c r="R6" t="s">
        <v>8</v>
      </c>
    </row>
    <row r="7" spans="1:27">
      <c r="C7" s="74"/>
    </row>
    <row r="8" spans="1:27">
      <c r="B8" s="92" t="s">
        <v>276</v>
      </c>
      <c r="C8" s="92"/>
      <c r="D8" s="92"/>
      <c r="E8" s="92"/>
      <c r="F8" s="92"/>
      <c r="G8" s="92"/>
      <c r="H8" s="92"/>
      <c r="I8" s="92"/>
      <c r="J8" s="92"/>
      <c r="K8" s="92"/>
    </row>
    <row r="9" spans="1:27" ht="13.15" customHeight="1">
      <c r="B9" s="93" t="s">
        <v>277</v>
      </c>
      <c r="C9" s="93"/>
      <c r="D9" s="93"/>
      <c r="E9" s="93"/>
      <c r="F9" s="93"/>
      <c r="G9" s="93"/>
      <c r="H9" s="93"/>
      <c r="I9" s="93"/>
      <c r="J9" s="93"/>
      <c r="K9" s="93"/>
    </row>
    <row r="10" spans="1:27" ht="13.15" customHeight="1"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27" ht="13.5" customHeight="1">
      <c r="B11" s="94" t="s">
        <v>322</v>
      </c>
      <c r="C11" s="94"/>
      <c r="D11" s="94"/>
      <c r="E11" s="94"/>
      <c r="F11" s="94"/>
      <c r="G11" s="94"/>
      <c r="H11" s="94"/>
      <c r="I11" s="94"/>
      <c r="J11" s="94"/>
      <c r="K11" s="94"/>
      <c r="M11" s="1"/>
      <c r="N11" s="1"/>
      <c r="O11" s="1"/>
      <c r="P11" s="1"/>
      <c r="Q11" s="1"/>
      <c r="R11" s="1"/>
    </row>
    <row r="12" spans="1:27" ht="13.15" customHeight="1">
      <c r="B12" s="54"/>
      <c r="C12" s="54"/>
      <c r="D12" s="54"/>
      <c r="E12" s="54"/>
      <c r="F12" s="54"/>
      <c r="G12" s="54"/>
      <c r="H12" s="54"/>
      <c r="I12" s="54"/>
      <c r="J12" s="54"/>
      <c r="K12" s="54"/>
      <c r="M12" s="1"/>
      <c r="N12" s="1"/>
      <c r="O12" s="1"/>
      <c r="P12" s="1"/>
      <c r="Q12" s="1"/>
      <c r="R12" s="1"/>
    </row>
    <row r="13" spans="1:27">
      <c r="B13" s="55"/>
      <c r="C13" s="55"/>
      <c r="D13" s="69" t="s">
        <v>280</v>
      </c>
      <c r="E13" s="55"/>
      <c r="F13" s="55"/>
      <c r="G13" s="55"/>
      <c r="H13" s="55"/>
      <c r="I13" s="55"/>
      <c r="J13" s="55"/>
      <c r="K13" s="55"/>
      <c r="M13" s="1"/>
      <c r="N13" s="1"/>
      <c r="O13" s="1"/>
      <c r="P13" s="1"/>
      <c r="Q13" s="1"/>
      <c r="R13" s="1"/>
    </row>
    <row r="14" spans="1:27">
      <c r="A14" s="4" t="s">
        <v>9</v>
      </c>
      <c r="B14" s="80" t="s">
        <v>1</v>
      </c>
      <c r="C14" s="80" t="s">
        <v>0</v>
      </c>
      <c r="D14" s="4" t="s">
        <v>22</v>
      </c>
      <c r="E14" s="4" t="s">
        <v>23</v>
      </c>
      <c r="F14" s="4" t="s">
        <v>2</v>
      </c>
      <c r="G14" s="4" t="s">
        <v>3</v>
      </c>
      <c r="H14" s="4" t="s">
        <v>4</v>
      </c>
      <c r="I14" s="53" t="s">
        <v>278</v>
      </c>
      <c r="J14" s="4" t="s">
        <v>279</v>
      </c>
      <c r="K14" s="4" t="s">
        <v>58</v>
      </c>
      <c r="M14" s="1"/>
      <c r="N14" s="1"/>
      <c r="O14" s="1"/>
      <c r="P14" s="1"/>
      <c r="Q14" s="1"/>
      <c r="R14" s="1"/>
    </row>
    <row r="15" spans="1:27">
      <c r="A15" s="4" t="s">
        <v>5</v>
      </c>
      <c r="B15" s="81" t="s">
        <v>36</v>
      </c>
      <c r="C15" s="82"/>
      <c r="D15" s="1">
        <v>2</v>
      </c>
      <c r="E15" s="1">
        <v>100</v>
      </c>
      <c r="F15" s="2">
        <v>1</v>
      </c>
      <c r="G15" s="4" t="s">
        <v>28</v>
      </c>
      <c r="H15" s="4" t="s">
        <v>26</v>
      </c>
      <c r="I15" s="53" t="s">
        <v>25</v>
      </c>
      <c r="J15" s="4" t="s">
        <v>27</v>
      </c>
      <c r="K15" s="4" t="s">
        <v>59</v>
      </c>
    </row>
    <row r="16" spans="1:27">
      <c r="A16" s="1" t="s">
        <v>5</v>
      </c>
      <c r="B16" s="83" t="s">
        <v>38</v>
      </c>
      <c r="C16" s="84"/>
      <c r="D16" s="1">
        <v>2</v>
      </c>
      <c r="E16" s="1">
        <v>400</v>
      </c>
      <c r="F16" s="2">
        <v>4</v>
      </c>
      <c r="G16" s="1" t="s">
        <v>35</v>
      </c>
      <c r="H16" s="1" t="s">
        <v>30</v>
      </c>
      <c r="I16" s="5" t="s">
        <v>31</v>
      </c>
      <c r="J16" s="1" t="s">
        <v>33</v>
      </c>
      <c r="K16" s="1" t="s">
        <v>60</v>
      </c>
      <c r="M16" s="56"/>
    </row>
    <row r="17" spans="1:12">
      <c r="A17" s="4" t="s">
        <v>9</v>
      </c>
      <c r="B17" s="80" t="s">
        <v>1</v>
      </c>
      <c r="C17" s="80" t="s">
        <v>0</v>
      </c>
      <c r="D17" s="4" t="s">
        <v>22</v>
      </c>
      <c r="E17" s="4" t="s">
        <v>23</v>
      </c>
      <c r="F17" s="4" t="s">
        <v>2</v>
      </c>
      <c r="G17" s="4" t="s">
        <v>3</v>
      </c>
      <c r="H17" s="4" t="s">
        <v>4</v>
      </c>
      <c r="I17" s="53" t="s">
        <v>278</v>
      </c>
      <c r="J17" s="4" t="s">
        <v>279</v>
      </c>
      <c r="K17" s="4" t="s">
        <v>58</v>
      </c>
    </row>
    <row r="18" spans="1:12">
      <c r="A18" s="1">
        <v>1</v>
      </c>
      <c r="B18" s="85" t="str">
        <f>IF(D18&lt;&gt;"",CHOOSE(D18,"指定","自由"),"")</f>
        <v/>
      </c>
      <c r="C18" s="86" t="str">
        <f>IF(E18="","",VLOOKUP(E18,コード!$D$2:$F$121,2,0))</f>
        <v/>
      </c>
      <c r="D18" s="1"/>
      <c r="E18" s="1"/>
      <c r="F18" s="1"/>
      <c r="G18" s="1"/>
      <c r="H18" s="1"/>
      <c r="I18" s="5"/>
      <c r="J18" s="1"/>
      <c r="K18" s="1"/>
      <c r="L18" t="s">
        <v>46</v>
      </c>
    </row>
    <row r="19" spans="1:12">
      <c r="A19" s="1">
        <v>2</v>
      </c>
      <c r="B19" s="85" t="str">
        <f t="shared" ref="B19:B82" si="0">IF(D19&lt;&gt;"",CHOOSE(D19,"指定","自由"),"")</f>
        <v/>
      </c>
      <c r="C19" s="87" t="str">
        <f>IF(E19="","",VLOOKUP(E19,コード!$D$2:$F$121,2,0))</f>
        <v/>
      </c>
      <c r="D19" s="1"/>
      <c r="E19" s="1"/>
      <c r="F19" s="1"/>
      <c r="G19" s="1"/>
      <c r="H19" s="1"/>
      <c r="I19" s="5"/>
      <c r="J19" s="1"/>
      <c r="K19" s="1"/>
      <c r="L19" s="10" t="s">
        <v>40</v>
      </c>
    </row>
    <row r="20" spans="1:12">
      <c r="A20" s="1">
        <v>3</v>
      </c>
      <c r="B20" s="85" t="str">
        <f t="shared" si="0"/>
        <v/>
      </c>
      <c r="C20" s="86" t="str">
        <f>IF(E20="","",VLOOKUP(E20,コード!$D$2:$F$121,2,0))</f>
        <v/>
      </c>
      <c r="D20" s="1"/>
      <c r="E20" s="1"/>
      <c r="F20" s="1"/>
      <c r="G20" s="1"/>
      <c r="H20" s="1"/>
      <c r="I20" s="5"/>
      <c r="J20" s="1"/>
      <c r="K20" s="1"/>
      <c r="L20" s="9" t="s">
        <v>42</v>
      </c>
    </row>
    <row r="21" spans="1:12">
      <c r="A21" s="1">
        <v>4</v>
      </c>
      <c r="B21" s="85" t="str">
        <f t="shared" si="0"/>
        <v/>
      </c>
      <c r="C21" s="86" t="str">
        <f>IF(E21="","",VLOOKUP(E21,コード!$D$2:$F$121,2,0))</f>
        <v/>
      </c>
      <c r="D21" s="1"/>
      <c r="E21" s="1"/>
      <c r="F21" s="1"/>
      <c r="G21" s="1"/>
      <c r="H21" s="1"/>
      <c r="I21" s="5"/>
      <c r="J21" s="1"/>
      <c r="K21" s="1"/>
      <c r="L21" t="s">
        <v>43</v>
      </c>
    </row>
    <row r="22" spans="1:12">
      <c r="A22" s="1">
        <v>5</v>
      </c>
      <c r="B22" s="85" t="str">
        <f t="shared" si="0"/>
        <v/>
      </c>
      <c r="C22" s="86" t="str">
        <f>IF(E22="","",VLOOKUP(E22,コード!$D$2:$F$121,2,0))</f>
        <v/>
      </c>
      <c r="D22" s="1"/>
      <c r="E22" s="1"/>
      <c r="F22" s="1"/>
      <c r="G22" s="1"/>
      <c r="H22" s="1"/>
      <c r="I22" s="5"/>
      <c r="J22" s="1"/>
      <c r="K22" s="1"/>
      <c r="L22" s="10" t="s">
        <v>44</v>
      </c>
    </row>
    <row r="23" spans="1:12">
      <c r="A23" s="1">
        <v>6</v>
      </c>
      <c r="B23" s="85" t="str">
        <f t="shared" si="0"/>
        <v/>
      </c>
      <c r="C23" s="86" t="str">
        <f>IF(E23="","",VLOOKUP(E23,コード!$D$2:$F$121,2,0))</f>
        <v/>
      </c>
      <c r="D23" s="1"/>
      <c r="E23" s="1"/>
      <c r="F23" s="1"/>
      <c r="G23" s="1"/>
      <c r="H23" s="1"/>
      <c r="I23" s="5"/>
      <c r="J23" s="1"/>
      <c r="K23" s="1"/>
      <c r="L23" t="s">
        <v>39</v>
      </c>
    </row>
    <row r="24" spans="1:12">
      <c r="A24" s="1">
        <v>7</v>
      </c>
      <c r="B24" s="85" t="str">
        <f t="shared" si="0"/>
        <v/>
      </c>
      <c r="C24" s="86" t="str">
        <f>IF(E24="","",VLOOKUP(E24,コード!$D$2:$F$121,2,0))</f>
        <v/>
      </c>
      <c r="D24" s="1"/>
      <c r="E24" s="1"/>
      <c r="F24" s="1"/>
      <c r="G24" s="1"/>
      <c r="H24" s="1"/>
      <c r="I24" s="5"/>
      <c r="J24" s="1"/>
      <c r="K24" s="1"/>
      <c r="L24" t="s">
        <v>45</v>
      </c>
    </row>
    <row r="25" spans="1:12">
      <c r="A25" s="1">
        <v>8</v>
      </c>
      <c r="B25" s="85" t="str">
        <f t="shared" si="0"/>
        <v/>
      </c>
      <c r="C25" s="86" t="str">
        <f>IF(E25="","",VLOOKUP(E25,コード!$D$2:$F$121,2,0))</f>
        <v/>
      </c>
      <c r="D25" s="1"/>
      <c r="E25" s="1"/>
      <c r="F25" s="1"/>
      <c r="G25" s="1"/>
      <c r="H25" s="1"/>
      <c r="I25" s="5"/>
      <c r="J25" s="1"/>
      <c r="K25" s="1"/>
      <c r="L25" t="s">
        <v>41</v>
      </c>
    </row>
    <row r="26" spans="1:12">
      <c r="A26" s="1">
        <v>9</v>
      </c>
      <c r="B26" s="85" t="str">
        <f t="shared" si="0"/>
        <v/>
      </c>
      <c r="C26" s="86" t="str">
        <f>IF(E26="","",VLOOKUP(E26,コード!$D$2:$F$121,2,0))</f>
        <v/>
      </c>
      <c r="D26" s="1"/>
      <c r="E26" s="1"/>
      <c r="F26" s="1"/>
      <c r="G26" s="1"/>
      <c r="H26" s="1"/>
      <c r="I26" s="5"/>
      <c r="J26" s="1"/>
      <c r="K26" s="1"/>
      <c r="L26" t="s">
        <v>41</v>
      </c>
    </row>
    <row r="27" spans="1:12">
      <c r="A27" s="1">
        <v>10</v>
      </c>
      <c r="B27" s="85" t="str">
        <f t="shared" si="0"/>
        <v/>
      </c>
      <c r="C27" s="86" t="str">
        <f>IF(E27="","",VLOOKUP(E27,コード!$D$2:$F$121,2,0))</f>
        <v/>
      </c>
      <c r="D27" s="1"/>
      <c r="E27" s="1"/>
      <c r="F27" s="1"/>
      <c r="G27" s="1"/>
      <c r="H27" s="1"/>
      <c r="I27" s="5"/>
      <c r="J27" s="1"/>
      <c r="K27" s="1"/>
    </row>
    <row r="28" spans="1:12">
      <c r="A28" s="1">
        <v>11</v>
      </c>
      <c r="B28" s="85" t="str">
        <f t="shared" si="0"/>
        <v/>
      </c>
      <c r="C28" s="86" t="str">
        <f>IF(E28="","",VLOOKUP(E28,コード!$D$2:$F$121,2,0))</f>
        <v/>
      </c>
      <c r="D28" s="1"/>
      <c r="E28" s="1"/>
      <c r="F28" s="1"/>
      <c r="G28" s="1"/>
      <c r="H28" s="1"/>
      <c r="I28" s="5"/>
      <c r="J28" s="1"/>
      <c r="K28" s="1"/>
    </row>
    <row r="29" spans="1:12">
      <c r="A29" s="1">
        <v>12</v>
      </c>
      <c r="B29" s="85" t="str">
        <f t="shared" si="0"/>
        <v/>
      </c>
      <c r="C29" s="86" t="str">
        <f>IF(E29="","",VLOOKUP(E29,コード!$D$2:$F$121,2,0))</f>
        <v/>
      </c>
      <c r="D29" s="1"/>
      <c r="E29" s="1"/>
      <c r="F29" s="1"/>
      <c r="G29" s="1"/>
      <c r="H29" s="1"/>
      <c r="I29" s="5"/>
      <c r="J29" s="1"/>
      <c r="K29" s="1"/>
    </row>
    <row r="30" spans="1:12">
      <c r="A30" s="1">
        <v>13</v>
      </c>
      <c r="B30" s="85" t="str">
        <f t="shared" si="0"/>
        <v/>
      </c>
      <c r="C30" s="86" t="str">
        <f>IF(E30="","",VLOOKUP(E30,コード!$D$2:$F$121,2,0))</f>
        <v/>
      </c>
      <c r="D30" s="1"/>
      <c r="E30" s="1"/>
      <c r="F30" s="1"/>
      <c r="G30" s="1"/>
      <c r="H30" s="1"/>
      <c r="I30" s="5"/>
      <c r="J30" s="1"/>
      <c r="K30" s="1"/>
    </row>
    <row r="31" spans="1:12">
      <c r="A31" s="1">
        <v>14</v>
      </c>
      <c r="B31" s="85" t="str">
        <f t="shared" si="0"/>
        <v/>
      </c>
      <c r="C31" s="86" t="str">
        <f>IF(E31="","",VLOOKUP(E31,コード!$D$2:$F$121,2,0))</f>
        <v/>
      </c>
      <c r="D31" s="1"/>
      <c r="E31" s="1"/>
      <c r="F31" s="1"/>
      <c r="G31" s="1"/>
      <c r="H31" s="1"/>
      <c r="I31" s="5"/>
      <c r="J31" s="1"/>
      <c r="K31" s="1"/>
    </row>
    <row r="32" spans="1:12">
      <c r="A32" s="1">
        <v>15</v>
      </c>
      <c r="B32" s="85" t="str">
        <f t="shared" si="0"/>
        <v/>
      </c>
      <c r="C32" s="86" t="str">
        <f>IF(E32="","",VLOOKUP(E32,コード!$D$2:$F$121,2,0))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16</v>
      </c>
      <c r="B33" s="85" t="str">
        <f t="shared" si="0"/>
        <v/>
      </c>
      <c r="C33" s="86" t="str">
        <f>IF(E33="","",VLOOKUP(E33,コード!$D$2:$F$121,2,0))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17</v>
      </c>
      <c r="B34" s="85" t="str">
        <f t="shared" si="0"/>
        <v/>
      </c>
      <c r="C34" s="86" t="str">
        <f>IF(E34="","",VLOOKUP(E34,コード!$D$2:$F$121,2,0))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18</v>
      </c>
      <c r="B35" s="85" t="str">
        <f t="shared" si="0"/>
        <v/>
      </c>
      <c r="C35" s="86" t="str">
        <f>IF(E35="","",VLOOKUP(E35,コード!$D$2:$F$121,2,0))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19</v>
      </c>
      <c r="B36" s="85" t="str">
        <f t="shared" si="0"/>
        <v/>
      </c>
      <c r="C36" s="86" t="str">
        <f>IF(E36="","",VLOOKUP(E36,コード!$D$2:$F$121,2,0))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20</v>
      </c>
      <c r="B37" s="85" t="str">
        <f t="shared" si="0"/>
        <v/>
      </c>
      <c r="C37" s="86" t="str">
        <f>IF(E37="","",VLOOKUP(E37,コード!$D$2:$F$121,2,0))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21</v>
      </c>
      <c r="B38" s="85" t="str">
        <f t="shared" si="0"/>
        <v/>
      </c>
      <c r="C38" s="86" t="str">
        <f>IF(E38="","",VLOOKUP(E38,コード!$D$2:$F$121,2,0))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22</v>
      </c>
      <c r="B39" s="85" t="str">
        <f t="shared" si="0"/>
        <v/>
      </c>
      <c r="C39" s="86" t="str">
        <f>IF(E39="","",VLOOKUP(E39,コード!$D$2:$F$121,2,0))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23</v>
      </c>
      <c r="B40" s="85" t="str">
        <f t="shared" si="0"/>
        <v/>
      </c>
      <c r="C40" s="86" t="str">
        <f>IF(E40="","",VLOOKUP(E40,コード!$D$2:$F$121,2,0))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24</v>
      </c>
      <c r="B41" s="85" t="str">
        <f t="shared" si="0"/>
        <v/>
      </c>
      <c r="C41" s="86" t="str">
        <f>IF(E41="","",VLOOKUP(E41,コード!$D$2:$F$121,2,0))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25</v>
      </c>
      <c r="B42" s="85" t="str">
        <f t="shared" si="0"/>
        <v/>
      </c>
      <c r="C42" s="86" t="str">
        <f>IF(E42="","",VLOOKUP(E42,コード!$D$2:$F$121,2,0))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26</v>
      </c>
      <c r="B43" s="85" t="str">
        <f t="shared" si="0"/>
        <v/>
      </c>
      <c r="C43" s="86" t="str">
        <f>IF(E43="","",VLOOKUP(E43,コード!$D$2:$F$121,2,0))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27</v>
      </c>
      <c r="B44" s="85" t="str">
        <f t="shared" si="0"/>
        <v/>
      </c>
      <c r="C44" s="86" t="str">
        <f>IF(E44="","",VLOOKUP(E44,コード!$D$2:$F$121,2,0))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28</v>
      </c>
      <c r="B45" s="85" t="str">
        <f t="shared" si="0"/>
        <v/>
      </c>
      <c r="C45" s="86" t="str">
        <f>IF(E45="","",VLOOKUP(E45,コード!$D$2:$F$121,2,0))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29</v>
      </c>
      <c r="B46" s="85" t="str">
        <f t="shared" si="0"/>
        <v/>
      </c>
      <c r="C46" s="86" t="str">
        <f>IF(E46="","",VLOOKUP(E46,コード!$D$2:$F$121,2,0))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30</v>
      </c>
      <c r="B47" s="85" t="str">
        <f t="shared" si="0"/>
        <v/>
      </c>
      <c r="C47" s="86" t="str">
        <f>IF(E47="","",VLOOKUP(E47,コード!$D$2:$F$121,2,0))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31</v>
      </c>
      <c r="B48" s="85" t="str">
        <f t="shared" si="0"/>
        <v/>
      </c>
      <c r="C48" s="86" t="str">
        <f>IF(E48="","",VLOOKUP(E48,コード!$D$2:$F$121,2,0))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32</v>
      </c>
      <c r="B49" s="85" t="str">
        <f t="shared" si="0"/>
        <v/>
      </c>
      <c r="C49" s="86" t="str">
        <f>IF(E49="","",VLOOKUP(E49,コード!$D$2:$F$121,2,0))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33</v>
      </c>
      <c r="B50" s="85" t="str">
        <f t="shared" si="0"/>
        <v/>
      </c>
      <c r="C50" s="86" t="str">
        <f>IF(E50="","",VLOOKUP(E50,コード!$D$2:$F$121,2,0))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34</v>
      </c>
      <c r="B51" s="85" t="str">
        <f t="shared" si="0"/>
        <v/>
      </c>
      <c r="C51" s="86" t="str">
        <f>IF(E51="","",VLOOKUP(E51,コード!$D$2:$F$121,2,0))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35</v>
      </c>
      <c r="B52" s="85" t="str">
        <f t="shared" si="0"/>
        <v/>
      </c>
      <c r="C52" s="86" t="str">
        <f>IF(E52="","",VLOOKUP(E52,コード!$D$2:$F$121,2,0))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36</v>
      </c>
      <c r="B53" s="85" t="str">
        <f t="shared" si="0"/>
        <v/>
      </c>
      <c r="C53" s="86" t="str">
        <f>IF(E53="","",VLOOKUP(E53,コード!$D$2:$F$121,2,0))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37</v>
      </c>
      <c r="B54" s="85" t="str">
        <f t="shared" si="0"/>
        <v/>
      </c>
      <c r="C54" s="86" t="str">
        <f>IF(E54="","",VLOOKUP(E54,コード!$D$2:$F$121,2,0))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38</v>
      </c>
      <c r="B55" s="85" t="str">
        <f t="shared" si="0"/>
        <v/>
      </c>
      <c r="C55" s="86" t="str">
        <f>IF(E55="","",VLOOKUP(E55,コード!$D$2:$F$121,2,0))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39</v>
      </c>
      <c r="B56" s="85" t="str">
        <f t="shared" si="0"/>
        <v/>
      </c>
      <c r="C56" s="86" t="str">
        <f>IF(E56="","",VLOOKUP(E56,コード!$D$2:$F$121,2,0))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40</v>
      </c>
      <c r="B57" s="85" t="str">
        <f t="shared" si="0"/>
        <v/>
      </c>
      <c r="C57" s="86" t="str">
        <f>IF(E57="","",VLOOKUP(E57,コード!$D$2:$F$121,2,0))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41</v>
      </c>
      <c r="B58" s="85" t="str">
        <f t="shared" si="0"/>
        <v/>
      </c>
      <c r="C58" s="86" t="str">
        <f>IF(E58="","",VLOOKUP(E58,コード!$D$2:$F$121,2,0))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42</v>
      </c>
      <c r="B59" s="85" t="str">
        <f t="shared" si="0"/>
        <v/>
      </c>
      <c r="C59" s="86" t="str">
        <f>IF(E59="","",VLOOKUP(E59,コード!$D$2:$F$121,2,0))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43</v>
      </c>
      <c r="B60" s="85" t="str">
        <f t="shared" si="0"/>
        <v/>
      </c>
      <c r="C60" s="86" t="str">
        <f>IF(E60="","",VLOOKUP(E60,コード!$D$2:$F$121,2,0))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44</v>
      </c>
      <c r="B61" s="85" t="str">
        <f t="shared" si="0"/>
        <v/>
      </c>
      <c r="C61" s="86" t="str">
        <f>IF(E61="","",VLOOKUP(E61,コード!$D$2:$F$121,2,0))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45</v>
      </c>
      <c r="B62" s="85" t="str">
        <f t="shared" si="0"/>
        <v/>
      </c>
      <c r="C62" s="86" t="str">
        <f>IF(E62="","",VLOOKUP(E62,コード!$D$2:$F$121,2,0))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46</v>
      </c>
      <c r="B63" s="85" t="str">
        <f t="shared" si="0"/>
        <v/>
      </c>
      <c r="C63" s="86" t="str">
        <f>IF(E63="","",VLOOKUP(E63,コード!$D$2:$F$121,2,0))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47</v>
      </c>
      <c r="B64" s="85" t="str">
        <f t="shared" si="0"/>
        <v/>
      </c>
      <c r="C64" s="86" t="str">
        <f>IF(E64="","",VLOOKUP(E64,コード!$D$2:$F$121,2,0))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48</v>
      </c>
      <c r="B65" s="85" t="str">
        <f t="shared" si="0"/>
        <v/>
      </c>
      <c r="C65" s="86" t="str">
        <f>IF(E65="","",VLOOKUP(E65,コード!$D$2:$F$121,2,0))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49</v>
      </c>
      <c r="B66" s="85" t="str">
        <f t="shared" si="0"/>
        <v/>
      </c>
      <c r="C66" s="86" t="str">
        <f>IF(E66="","",VLOOKUP(E66,コード!$D$2:$F$121,2,0))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50</v>
      </c>
      <c r="B67" s="85" t="str">
        <f t="shared" si="0"/>
        <v/>
      </c>
      <c r="C67" s="86" t="str">
        <f>IF(E67="","",VLOOKUP(E67,コード!$D$2:$F$121,2,0))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51</v>
      </c>
      <c r="B68" s="85" t="str">
        <f t="shared" si="0"/>
        <v/>
      </c>
      <c r="C68" s="86" t="str">
        <f>IF(E68="","",VLOOKUP(E68,コード!$D$2:$F$121,2,0))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52</v>
      </c>
      <c r="B69" s="85" t="str">
        <f t="shared" si="0"/>
        <v/>
      </c>
      <c r="C69" s="86" t="str">
        <f>IF(E69="","",VLOOKUP(E69,コード!$D$2:$F$121,2,0))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53</v>
      </c>
      <c r="B70" s="85" t="str">
        <f t="shared" si="0"/>
        <v/>
      </c>
      <c r="C70" s="86" t="str">
        <f>IF(E70="","",VLOOKUP(E70,コード!$D$2:$F$121,2,0))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54</v>
      </c>
      <c r="B71" s="85" t="str">
        <f t="shared" si="0"/>
        <v/>
      </c>
      <c r="C71" s="86" t="str">
        <f>IF(E71="","",VLOOKUP(E71,コード!$D$2:$F$121,2,0))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55</v>
      </c>
      <c r="B72" s="85" t="str">
        <f t="shared" si="0"/>
        <v/>
      </c>
      <c r="C72" s="86" t="str">
        <f>IF(E72="","",VLOOKUP(E72,コード!$D$2:$F$121,2,0))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56</v>
      </c>
      <c r="B73" s="85" t="str">
        <f t="shared" si="0"/>
        <v/>
      </c>
      <c r="C73" s="86" t="str">
        <f>IF(E73="","",VLOOKUP(E73,コード!$D$2:$F$121,2,0))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57</v>
      </c>
      <c r="B74" s="85" t="str">
        <f t="shared" si="0"/>
        <v/>
      </c>
      <c r="C74" s="86" t="str">
        <f>IF(E74="","",VLOOKUP(E74,コード!$D$2:$F$121,2,0))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58</v>
      </c>
      <c r="B75" s="85" t="str">
        <f t="shared" si="0"/>
        <v/>
      </c>
      <c r="C75" s="86" t="str">
        <f>IF(E75="","",VLOOKUP(E75,コード!$D$2:$F$121,2,0))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59</v>
      </c>
      <c r="B76" s="85" t="str">
        <f t="shared" si="0"/>
        <v/>
      </c>
      <c r="C76" s="86" t="str">
        <f>IF(E76="","",VLOOKUP(E76,コード!$D$2:$F$121,2,0))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60</v>
      </c>
      <c r="B77" s="85" t="str">
        <f t="shared" si="0"/>
        <v/>
      </c>
      <c r="C77" s="86" t="str">
        <f>IF(E77="","",VLOOKUP(E77,コード!$D$2:$F$121,2,0))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61</v>
      </c>
      <c r="B78" s="85" t="str">
        <f t="shared" si="0"/>
        <v/>
      </c>
      <c r="C78" s="86" t="str">
        <f>IF(E78="","",VLOOKUP(E78,コード!$D$2:$F$121,2,0))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62</v>
      </c>
      <c r="B79" s="85" t="str">
        <f t="shared" si="0"/>
        <v/>
      </c>
      <c r="C79" s="86" t="str">
        <f>IF(E79="","",VLOOKUP(E79,コード!$D$2:$F$121,2,0))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63</v>
      </c>
      <c r="B80" s="85" t="str">
        <f t="shared" si="0"/>
        <v/>
      </c>
      <c r="C80" s="86" t="str">
        <f>IF(E80="","",VLOOKUP(E80,コード!$D$2:$F$121,2,0))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64</v>
      </c>
      <c r="B81" s="85" t="str">
        <f t="shared" si="0"/>
        <v/>
      </c>
      <c r="C81" s="86" t="str">
        <f>IF(E81="","",VLOOKUP(E81,コード!$D$2:$F$121,2,0))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65</v>
      </c>
      <c r="B82" s="85" t="str">
        <f t="shared" si="0"/>
        <v/>
      </c>
      <c r="C82" s="86" t="str">
        <f>IF(E82="","",VLOOKUP(E82,コード!$D$2:$F$121,2,0))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66</v>
      </c>
      <c r="B83" s="85" t="str">
        <f t="shared" ref="B83:B146" si="1">IF(D83&lt;&gt;"",CHOOSE(D83,"指定","自由"),"")</f>
        <v/>
      </c>
      <c r="C83" s="86" t="str">
        <f>IF(E83="","",VLOOKUP(E83,コード!$D$2:$F$121,2,0))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67</v>
      </c>
      <c r="B84" s="85" t="str">
        <f t="shared" si="1"/>
        <v/>
      </c>
      <c r="C84" s="86" t="str">
        <f>IF(E84="","",VLOOKUP(E84,コード!$D$2:$F$121,2,0))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68</v>
      </c>
      <c r="B85" s="85" t="str">
        <f t="shared" si="1"/>
        <v/>
      </c>
      <c r="C85" s="86" t="str">
        <f>IF(E85="","",VLOOKUP(E85,コード!$D$2:$F$121,2,0))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69</v>
      </c>
      <c r="B86" s="85" t="str">
        <f t="shared" si="1"/>
        <v/>
      </c>
      <c r="C86" s="86" t="str">
        <f>IF(E86="","",VLOOKUP(E86,コード!$D$2:$F$121,2,0))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70</v>
      </c>
      <c r="B87" s="85" t="str">
        <f t="shared" si="1"/>
        <v/>
      </c>
      <c r="C87" s="86" t="str">
        <f>IF(E87="","",VLOOKUP(E87,コード!$D$2:$F$121,2,0))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71</v>
      </c>
      <c r="B88" s="85" t="str">
        <f t="shared" si="1"/>
        <v/>
      </c>
      <c r="C88" s="86" t="str">
        <f>IF(E88="","",VLOOKUP(E88,コード!$D$2:$F$121,2,0))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72</v>
      </c>
      <c r="B89" s="85" t="str">
        <f t="shared" si="1"/>
        <v/>
      </c>
      <c r="C89" s="86" t="str">
        <f>IF(E89="","",VLOOKUP(E89,コード!$D$2:$F$121,2,0))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73</v>
      </c>
      <c r="B90" s="85" t="str">
        <f t="shared" si="1"/>
        <v/>
      </c>
      <c r="C90" s="86" t="str">
        <f>IF(E90="","",VLOOKUP(E90,コード!$D$2:$F$121,2,0))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74</v>
      </c>
      <c r="B91" s="85" t="str">
        <f t="shared" si="1"/>
        <v/>
      </c>
      <c r="C91" s="86" t="str">
        <f>IF(E91="","",VLOOKUP(E91,コード!$D$2:$F$121,2,0))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75</v>
      </c>
      <c r="B92" s="85" t="str">
        <f t="shared" si="1"/>
        <v/>
      </c>
      <c r="C92" s="86" t="str">
        <f>IF(E92="","",VLOOKUP(E92,コード!$D$2:$F$121,2,0))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76</v>
      </c>
      <c r="B93" s="85" t="str">
        <f t="shared" si="1"/>
        <v/>
      </c>
      <c r="C93" s="86" t="str">
        <f>IF(E93="","",VLOOKUP(E93,コード!$D$2:$F$121,2,0))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77</v>
      </c>
      <c r="B94" s="85" t="str">
        <f t="shared" si="1"/>
        <v/>
      </c>
      <c r="C94" s="86" t="str">
        <f>IF(E94="","",VLOOKUP(E94,コード!$D$2:$F$121,2,0))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78</v>
      </c>
      <c r="B95" s="85" t="str">
        <f t="shared" si="1"/>
        <v/>
      </c>
      <c r="C95" s="86" t="str">
        <f>IF(E95="","",VLOOKUP(E95,コード!$D$2:$F$121,2,0))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79</v>
      </c>
      <c r="B96" s="85" t="str">
        <f t="shared" si="1"/>
        <v/>
      </c>
      <c r="C96" s="86" t="str">
        <f>IF(E96="","",VLOOKUP(E96,コード!$D$2:$F$121,2,0))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80</v>
      </c>
      <c r="B97" s="85" t="str">
        <f t="shared" si="1"/>
        <v/>
      </c>
      <c r="C97" s="86" t="str">
        <f>IF(E97="","",VLOOKUP(E97,コード!$D$2:$F$121,2,0))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81</v>
      </c>
      <c r="B98" s="85" t="str">
        <f t="shared" si="1"/>
        <v/>
      </c>
      <c r="C98" s="86" t="str">
        <f>IF(E98="","",VLOOKUP(E98,コード!$D$2:$F$121,2,0))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82</v>
      </c>
      <c r="B99" s="85" t="str">
        <f t="shared" si="1"/>
        <v/>
      </c>
      <c r="C99" s="86" t="str">
        <f>IF(E99="","",VLOOKUP(E99,コード!$D$2:$F$121,2,0))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83</v>
      </c>
      <c r="B100" s="85" t="str">
        <f t="shared" si="1"/>
        <v/>
      </c>
      <c r="C100" s="86" t="str">
        <f>IF(E100="","",VLOOKUP(E100,コード!$D$2:$F$121,2,0))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84</v>
      </c>
      <c r="B101" s="85" t="str">
        <f t="shared" si="1"/>
        <v/>
      </c>
      <c r="C101" s="86" t="str">
        <f>IF(E101="","",VLOOKUP(E101,コード!$D$2:$F$121,2,0))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85</v>
      </c>
      <c r="B102" s="85" t="str">
        <f t="shared" si="1"/>
        <v/>
      </c>
      <c r="C102" s="86" t="str">
        <f>IF(E102="","",VLOOKUP(E102,コード!$D$2:$F$121,2,0))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86</v>
      </c>
      <c r="B103" s="85" t="str">
        <f t="shared" si="1"/>
        <v/>
      </c>
      <c r="C103" s="86" t="str">
        <f>IF(E103="","",VLOOKUP(E103,コード!$D$2:$F$121,2,0))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87</v>
      </c>
      <c r="B104" s="85" t="str">
        <f t="shared" si="1"/>
        <v/>
      </c>
      <c r="C104" s="86" t="str">
        <f>IF(E104="","",VLOOKUP(E104,コード!$D$2:$F$121,2,0))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88</v>
      </c>
      <c r="B105" s="85" t="str">
        <f t="shared" si="1"/>
        <v/>
      </c>
      <c r="C105" s="86" t="str">
        <f>IF(E105="","",VLOOKUP(E105,コード!$D$2:$F$121,2,0))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89</v>
      </c>
      <c r="B106" s="85" t="str">
        <f t="shared" si="1"/>
        <v/>
      </c>
      <c r="C106" s="86" t="str">
        <f>IF(E106="","",VLOOKUP(E106,コード!$D$2:$F$121,2,0))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90</v>
      </c>
      <c r="B107" s="85" t="str">
        <f t="shared" si="1"/>
        <v/>
      </c>
      <c r="C107" s="86" t="str">
        <f>IF(E107="","",VLOOKUP(E107,コード!$D$2:$F$121,2,0))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91</v>
      </c>
      <c r="B108" s="85" t="str">
        <f t="shared" si="1"/>
        <v/>
      </c>
      <c r="C108" s="86" t="str">
        <f>IF(E108="","",VLOOKUP(E108,コード!$D$2:$F$121,2,0))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92</v>
      </c>
      <c r="B109" s="85" t="str">
        <f t="shared" si="1"/>
        <v/>
      </c>
      <c r="C109" s="86" t="str">
        <f>IF(E109="","",VLOOKUP(E109,コード!$D$2:$F$121,2,0))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93</v>
      </c>
      <c r="B110" s="85" t="str">
        <f t="shared" si="1"/>
        <v/>
      </c>
      <c r="C110" s="86" t="str">
        <f>IF(E110="","",VLOOKUP(E110,コード!$D$2:$F$121,2,0))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94</v>
      </c>
      <c r="B111" s="85" t="str">
        <f t="shared" si="1"/>
        <v/>
      </c>
      <c r="C111" s="86" t="str">
        <f>IF(E111="","",VLOOKUP(E111,コード!$D$2:$F$121,2,0))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95</v>
      </c>
      <c r="B112" s="85" t="str">
        <f t="shared" si="1"/>
        <v/>
      </c>
      <c r="C112" s="86" t="str">
        <f>IF(E112="","",VLOOKUP(E112,コード!$D$2:$F$121,2,0))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96</v>
      </c>
      <c r="B113" s="85" t="str">
        <f t="shared" si="1"/>
        <v/>
      </c>
      <c r="C113" s="86" t="str">
        <f>IF(E113="","",VLOOKUP(E113,コード!$D$2:$F$121,2,0))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97</v>
      </c>
      <c r="B114" s="85" t="str">
        <f t="shared" si="1"/>
        <v/>
      </c>
      <c r="C114" s="86" t="str">
        <f>IF(E114="","",VLOOKUP(E114,コード!$D$2:$F$121,2,0))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98</v>
      </c>
      <c r="B115" s="85" t="str">
        <f t="shared" si="1"/>
        <v/>
      </c>
      <c r="C115" s="86" t="str">
        <f>IF(E115="","",VLOOKUP(E115,コード!$D$2:$F$121,2,0))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99</v>
      </c>
      <c r="B116" s="85" t="str">
        <f t="shared" si="1"/>
        <v/>
      </c>
      <c r="C116" s="86" t="str">
        <f>IF(E116="","",VLOOKUP(E116,コード!$D$2:$F$121,2,0))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100</v>
      </c>
      <c r="B117" s="85" t="str">
        <f t="shared" si="1"/>
        <v/>
      </c>
      <c r="C117" s="86" t="str">
        <f>IF(E117="","",VLOOKUP(E117,コード!$D$2:$F$121,2,0))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101</v>
      </c>
      <c r="B118" s="85" t="str">
        <f t="shared" si="1"/>
        <v/>
      </c>
      <c r="C118" s="86" t="str">
        <f>IF(E118="","",VLOOKUP(E118,コード!$D$2:$F$121,2,0))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102</v>
      </c>
      <c r="B119" s="85" t="str">
        <f t="shared" si="1"/>
        <v/>
      </c>
      <c r="C119" s="86" t="str">
        <f>IF(E119="","",VLOOKUP(E119,コード!$D$2:$F$121,2,0))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103</v>
      </c>
      <c r="B120" s="85" t="str">
        <f t="shared" si="1"/>
        <v/>
      </c>
      <c r="C120" s="86" t="str">
        <f>IF(E120="","",VLOOKUP(E120,コード!$D$2:$F$121,2,0))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104</v>
      </c>
      <c r="B121" s="85" t="str">
        <f t="shared" si="1"/>
        <v/>
      </c>
      <c r="C121" s="86" t="str">
        <f>IF(E121="","",VLOOKUP(E121,コード!$D$2:$F$121,2,0))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105</v>
      </c>
      <c r="B122" s="85" t="str">
        <f t="shared" si="1"/>
        <v/>
      </c>
      <c r="C122" s="86" t="str">
        <f>IF(E122="","",VLOOKUP(E122,コード!$D$2:$F$121,2,0))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106</v>
      </c>
      <c r="B123" s="85" t="str">
        <f t="shared" si="1"/>
        <v/>
      </c>
      <c r="C123" s="86" t="str">
        <f>IF(E123="","",VLOOKUP(E123,コード!$D$2:$F$121,2,0))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107</v>
      </c>
      <c r="B124" s="85" t="str">
        <f t="shared" si="1"/>
        <v/>
      </c>
      <c r="C124" s="86" t="str">
        <f>IF(E124="","",VLOOKUP(E124,コード!$D$2:$F$121,2,0))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108</v>
      </c>
      <c r="B125" s="85" t="str">
        <f t="shared" si="1"/>
        <v/>
      </c>
      <c r="C125" s="86" t="str">
        <f>IF(E125="","",VLOOKUP(E125,コード!$D$2:$F$121,2,0))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109</v>
      </c>
      <c r="B126" s="85" t="str">
        <f t="shared" si="1"/>
        <v/>
      </c>
      <c r="C126" s="86" t="str">
        <f>IF(E126="","",VLOOKUP(E126,コード!$D$2:$F$121,2,0))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110</v>
      </c>
      <c r="B127" s="85" t="str">
        <f t="shared" si="1"/>
        <v/>
      </c>
      <c r="C127" s="86" t="str">
        <f>IF(E127="","",VLOOKUP(E127,コード!$D$2:$F$121,2,0))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111</v>
      </c>
      <c r="B128" s="85" t="str">
        <f t="shared" si="1"/>
        <v/>
      </c>
      <c r="C128" s="86" t="str">
        <f>IF(E128="","",VLOOKUP(E128,コード!$D$2:$F$121,2,0))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112</v>
      </c>
      <c r="B129" s="85" t="str">
        <f t="shared" si="1"/>
        <v/>
      </c>
      <c r="C129" s="86" t="str">
        <f>IF(E129="","",VLOOKUP(E129,コード!$D$2:$F$121,2,0))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113</v>
      </c>
      <c r="B130" s="85" t="str">
        <f t="shared" si="1"/>
        <v/>
      </c>
      <c r="C130" s="86" t="str">
        <f>IF(E130="","",VLOOKUP(E130,コード!$D$2:$F$121,2,0))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114</v>
      </c>
      <c r="B131" s="85" t="str">
        <f t="shared" si="1"/>
        <v/>
      </c>
      <c r="C131" s="86" t="str">
        <f>IF(E131="","",VLOOKUP(E131,コード!$D$2:$F$121,2,0))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115</v>
      </c>
      <c r="B132" s="85" t="str">
        <f t="shared" si="1"/>
        <v/>
      </c>
      <c r="C132" s="86" t="str">
        <f>IF(E132="","",VLOOKUP(E132,コード!$D$2:$F$121,2,0))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116</v>
      </c>
      <c r="B133" s="85" t="str">
        <f t="shared" si="1"/>
        <v/>
      </c>
      <c r="C133" s="86" t="str">
        <f>IF(E133="","",VLOOKUP(E133,コード!$D$2:$F$121,2,0))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117</v>
      </c>
      <c r="B134" s="85" t="str">
        <f t="shared" si="1"/>
        <v/>
      </c>
      <c r="C134" s="86" t="str">
        <f>IF(E134="","",VLOOKUP(E134,コード!$D$2:$F$121,2,0))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118</v>
      </c>
      <c r="B135" s="85" t="str">
        <f t="shared" si="1"/>
        <v/>
      </c>
      <c r="C135" s="86" t="str">
        <f>IF(E135="","",VLOOKUP(E135,コード!$D$2:$F$121,2,0))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119</v>
      </c>
      <c r="B136" s="85" t="str">
        <f t="shared" si="1"/>
        <v/>
      </c>
      <c r="C136" s="86" t="str">
        <f>IF(E136="","",VLOOKUP(E136,コード!$D$2:$F$121,2,0))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120</v>
      </c>
      <c r="B137" s="85" t="str">
        <f t="shared" si="1"/>
        <v/>
      </c>
      <c r="C137" s="86" t="str">
        <f>IF(E137="","",VLOOKUP(E137,コード!$D$2:$F$121,2,0))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121</v>
      </c>
      <c r="B138" s="85" t="str">
        <f t="shared" si="1"/>
        <v/>
      </c>
      <c r="C138" s="86" t="str">
        <f>IF(E138="","",VLOOKUP(E138,コード!$D$2:$F$121,2,0))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122</v>
      </c>
      <c r="B139" s="85" t="str">
        <f t="shared" si="1"/>
        <v/>
      </c>
      <c r="C139" s="86" t="str">
        <f>IF(E139="","",VLOOKUP(E139,コード!$D$2:$F$121,2,0))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123</v>
      </c>
      <c r="B140" s="85" t="str">
        <f t="shared" si="1"/>
        <v/>
      </c>
      <c r="C140" s="86" t="str">
        <f>IF(E140="","",VLOOKUP(E140,コード!$D$2:$F$121,2,0))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124</v>
      </c>
      <c r="B141" s="85" t="str">
        <f t="shared" si="1"/>
        <v/>
      </c>
      <c r="C141" s="86" t="str">
        <f>IF(E141="","",VLOOKUP(E141,コード!$D$2:$F$121,2,0))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125</v>
      </c>
      <c r="B142" s="85" t="str">
        <f t="shared" si="1"/>
        <v/>
      </c>
      <c r="C142" s="86" t="str">
        <f>IF(E142="","",VLOOKUP(E142,コード!$D$2:$F$121,2,0))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126</v>
      </c>
      <c r="B143" s="85" t="str">
        <f t="shared" si="1"/>
        <v/>
      </c>
      <c r="C143" s="86" t="str">
        <f>IF(E143="","",VLOOKUP(E143,コード!$D$2:$F$121,2,0))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127</v>
      </c>
      <c r="B144" s="85" t="str">
        <f t="shared" si="1"/>
        <v/>
      </c>
      <c r="C144" s="86" t="str">
        <f>IF(E144="","",VLOOKUP(E144,コード!$D$2:$F$121,2,0))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128</v>
      </c>
      <c r="B145" s="85" t="str">
        <f t="shared" si="1"/>
        <v/>
      </c>
      <c r="C145" s="86" t="str">
        <f>IF(E145="","",VLOOKUP(E145,コード!$D$2:$F$121,2,0))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129</v>
      </c>
      <c r="B146" s="85" t="str">
        <f t="shared" si="1"/>
        <v/>
      </c>
      <c r="C146" s="86" t="str">
        <f>IF(E146="","",VLOOKUP(E146,コード!$D$2:$F$121,2,0))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130</v>
      </c>
      <c r="B147" s="85" t="str">
        <f t="shared" ref="B147:B210" si="2">IF(D147&lt;&gt;"",CHOOSE(D147,"指定","自由"),"")</f>
        <v/>
      </c>
      <c r="C147" s="86" t="str">
        <f>IF(E147="","",VLOOKUP(E147,コード!$D$2:$F$121,2,0))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131</v>
      </c>
      <c r="B148" s="85" t="str">
        <f t="shared" si="2"/>
        <v/>
      </c>
      <c r="C148" s="86" t="str">
        <f>IF(E148="","",VLOOKUP(E148,コード!$D$2:$F$121,2,0))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132</v>
      </c>
      <c r="B149" s="85" t="str">
        <f t="shared" si="2"/>
        <v/>
      </c>
      <c r="C149" s="86" t="str">
        <f>IF(E149="","",VLOOKUP(E149,コード!$D$2:$F$121,2,0))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133</v>
      </c>
      <c r="B150" s="85" t="str">
        <f t="shared" si="2"/>
        <v/>
      </c>
      <c r="C150" s="86" t="str">
        <f>IF(E150="","",VLOOKUP(E150,コード!$D$2:$F$121,2,0))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134</v>
      </c>
      <c r="B151" s="85" t="str">
        <f t="shared" si="2"/>
        <v/>
      </c>
      <c r="C151" s="86" t="str">
        <f>IF(E151="","",VLOOKUP(E151,コード!$D$2:$F$121,2,0))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135</v>
      </c>
      <c r="B152" s="85" t="str">
        <f t="shared" si="2"/>
        <v/>
      </c>
      <c r="C152" s="86" t="str">
        <f>IF(E152="","",VLOOKUP(E152,コード!$D$2:$F$121,2,0))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136</v>
      </c>
      <c r="B153" s="85" t="str">
        <f t="shared" si="2"/>
        <v/>
      </c>
      <c r="C153" s="86" t="str">
        <f>IF(E153="","",VLOOKUP(E153,コード!$D$2:$F$121,2,0))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137</v>
      </c>
      <c r="B154" s="85" t="str">
        <f t="shared" si="2"/>
        <v/>
      </c>
      <c r="C154" s="86" t="str">
        <f>IF(E154="","",VLOOKUP(E154,コード!$D$2:$F$121,2,0))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138</v>
      </c>
      <c r="B155" s="85" t="str">
        <f t="shared" si="2"/>
        <v/>
      </c>
      <c r="C155" s="86" t="str">
        <f>IF(E155="","",VLOOKUP(E155,コード!$D$2:$F$121,2,0))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139</v>
      </c>
      <c r="B156" s="85" t="str">
        <f t="shared" si="2"/>
        <v/>
      </c>
      <c r="C156" s="86" t="str">
        <f>IF(E156="","",VLOOKUP(E156,コード!$D$2:$F$121,2,0))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140</v>
      </c>
      <c r="B157" s="85" t="str">
        <f t="shared" si="2"/>
        <v/>
      </c>
      <c r="C157" s="86" t="str">
        <f>IF(E157="","",VLOOKUP(E157,コード!$D$2:$F$121,2,0))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141</v>
      </c>
      <c r="B158" s="85" t="str">
        <f t="shared" si="2"/>
        <v/>
      </c>
      <c r="C158" s="86" t="str">
        <f>IF(E158="","",VLOOKUP(E158,コード!$D$2:$F$121,2,0))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142</v>
      </c>
      <c r="B159" s="85" t="str">
        <f t="shared" si="2"/>
        <v/>
      </c>
      <c r="C159" s="86" t="str">
        <f>IF(E159="","",VLOOKUP(E159,コード!$D$2:$F$121,2,0))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143</v>
      </c>
      <c r="B160" s="85" t="str">
        <f t="shared" si="2"/>
        <v/>
      </c>
      <c r="C160" s="86" t="str">
        <f>IF(E160="","",VLOOKUP(E160,コード!$D$2:$F$121,2,0))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144</v>
      </c>
      <c r="B161" s="85" t="str">
        <f t="shared" si="2"/>
        <v/>
      </c>
      <c r="C161" s="86" t="str">
        <f>IF(E161="","",VLOOKUP(E161,コード!$D$2:$F$121,2,0))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145</v>
      </c>
      <c r="B162" s="85" t="str">
        <f t="shared" si="2"/>
        <v/>
      </c>
      <c r="C162" s="86" t="str">
        <f>IF(E162="","",VLOOKUP(E162,コード!$D$2:$F$121,2,0))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146</v>
      </c>
      <c r="B163" s="85" t="str">
        <f t="shared" si="2"/>
        <v/>
      </c>
      <c r="C163" s="86" t="str">
        <f>IF(E163="","",VLOOKUP(E163,コード!$D$2:$F$121,2,0))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147</v>
      </c>
      <c r="B164" s="85" t="str">
        <f t="shared" si="2"/>
        <v/>
      </c>
      <c r="C164" s="86" t="str">
        <f>IF(E164="","",VLOOKUP(E164,コード!$D$2:$F$121,2,0))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148</v>
      </c>
      <c r="B165" s="85" t="str">
        <f t="shared" si="2"/>
        <v/>
      </c>
      <c r="C165" s="86" t="str">
        <f>IF(E165="","",VLOOKUP(E165,コード!$D$2:$F$121,2,0))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149</v>
      </c>
      <c r="B166" s="85" t="str">
        <f t="shared" si="2"/>
        <v/>
      </c>
      <c r="C166" s="86" t="str">
        <f>IF(E166="","",VLOOKUP(E166,コード!$D$2:$F$121,2,0))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150</v>
      </c>
      <c r="B167" s="85" t="str">
        <f t="shared" si="2"/>
        <v/>
      </c>
      <c r="C167" s="86" t="str">
        <f>IF(E167="","",VLOOKUP(E167,コード!$D$2:$F$121,2,0))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151</v>
      </c>
      <c r="B168" s="85" t="str">
        <f t="shared" si="2"/>
        <v/>
      </c>
      <c r="C168" s="86" t="str">
        <f>IF(E168="","",VLOOKUP(E168,コード!$D$2:$F$121,2,0))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152</v>
      </c>
      <c r="B169" s="85" t="str">
        <f t="shared" si="2"/>
        <v/>
      </c>
      <c r="C169" s="86" t="str">
        <f>IF(E169="","",VLOOKUP(E169,コード!$D$2:$F$121,2,0))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153</v>
      </c>
      <c r="B170" s="85" t="str">
        <f t="shared" si="2"/>
        <v/>
      </c>
      <c r="C170" s="86" t="str">
        <f>IF(E170="","",VLOOKUP(E170,コード!$D$2:$F$121,2,0))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154</v>
      </c>
      <c r="B171" s="85" t="str">
        <f t="shared" si="2"/>
        <v/>
      </c>
      <c r="C171" s="86" t="str">
        <f>IF(E171="","",VLOOKUP(E171,コード!$D$2:$F$121,2,0))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155</v>
      </c>
      <c r="B172" s="85" t="str">
        <f t="shared" si="2"/>
        <v/>
      </c>
      <c r="C172" s="86" t="str">
        <f>IF(E172="","",VLOOKUP(E172,コード!$D$2:$F$121,2,0))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156</v>
      </c>
      <c r="B173" s="85" t="str">
        <f t="shared" si="2"/>
        <v/>
      </c>
      <c r="C173" s="86" t="str">
        <f>IF(E173="","",VLOOKUP(E173,コード!$D$2:$F$121,2,0))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157</v>
      </c>
      <c r="B174" s="85" t="str">
        <f t="shared" si="2"/>
        <v/>
      </c>
      <c r="C174" s="86" t="str">
        <f>IF(E174="","",VLOOKUP(E174,コード!$D$2:$F$121,2,0))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158</v>
      </c>
      <c r="B175" s="85" t="str">
        <f t="shared" si="2"/>
        <v/>
      </c>
      <c r="C175" s="86" t="str">
        <f>IF(E175="","",VLOOKUP(E175,コード!$D$2:$F$121,2,0))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159</v>
      </c>
      <c r="B176" s="85" t="str">
        <f t="shared" si="2"/>
        <v/>
      </c>
      <c r="C176" s="86" t="str">
        <f>IF(E176="","",VLOOKUP(E176,コード!$D$2:$F$121,2,0))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160</v>
      </c>
      <c r="B177" s="85" t="str">
        <f t="shared" si="2"/>
        <v/>
      </c>
      <c r="C177" s="86" t="str">
        <f>IF(E177="","",VLOOKUP(E177,コード!$D$2:$F$121,2,0))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161</v>
      </c>
      <c r="B178" s="85" t="str">
        <f t="shared" si="2"/>
        <v/>
      </c>
      <c r="C178" s="86" t="str">
        <f>IF(E178="","",VLOOKUP(E178,コード!$D$2:$F$121,2,0))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162</v>
      </c>
      <c r="B179" s="85" t="str">
        <f t="shared" si="2"/>
        <v/>
      </c>
      <c r="C179" s="86" t="str">
        <f>IF(E179="","",VLOOKUP(E179,コード!$D$2:$F$121,2,0))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163</v>
      </c>
      <c r="B180" s="85" t="str">
        <f t="shared" si="2"/>
        <v/>
      </c>
      <c r="C180" s="86" t="str">
        <f>IF(E180="","",VLOOKUP(E180,コード!$D$2:$F$121,2,0))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164</v>
      </c>
      <c r="B181" s="85" t="str">
        <f t="shared" si="2"/>
        <v/>
      </c>
      <c r="C181" s="86" t="str">
        <f>IF(E181="","",VLOOKUP(E181,コード!$D$2:$F$121,2,0))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165</v>
      </c>
      <c r="B182" s="85" t="str">
        <f t="shared" si="2"/>
        <v/>
      </c>
      <c r="C182" s="86" t="str">
        <f>IF(E182="","",VLOOKUP(E182,コード!$D$2:$F$121,2,0))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166</v>
      </c>
      <c r="B183" s="85" t="str">
        <f t="shared" si="2"/>
        <v/>
      </c>
      <c r="C183" s="86" t="str">
        <f>IF(E183="","",VLOOKUP(E183,コード!$D$2:$F$121,2,0))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167</v>
      </c>
      <c r="B184" s="85" t="str">
        <f t="shared" si="2"/>
        <v/>
      </c>
      <c r="C184" s="86" t="str">
        <f>IF(E184="","",VLOOKUP(E184,コード!$D$2:$F$121,2,0))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168</v>
      </c>
      <c r="B185" s="85" t="str">
        <f t="shared" si="2"/>
        <v/>
      </c>
      <c r="C185" s="86" t="str">
        <f>IF(E185="","",VLOOKUP(E185,コード!$D$2:$F$121,2,0))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169</v>
      </c>
      <c r="B186" s="85" t="str">
        <f t="shared" si="2"/>
        <v/>
      </c>
      <c r="C186" s="86" t="str">
        <f>IF(E186="","",VLOOKUP(E186,コード!$D$2:$F$121,2,0))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170</v>
      </c>
      <c r="B187" s="85" t="str">
        <f t="shared" si="2"/>
        <v/>
      </c>
      <c r="C187" s="86" t="str">
        <f>IF(E187="","",VLOOKUP(E187,コード!$D$2:$F$121,2,0))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171</v>
      </c>
      <c r="B188" s="85" t="str">
        <f t="shared" si="2"/>
        <v/>
      </c>
      <c r="C188" s="86" t="str">
        <f>IF(E188="","",VLOOKUP(E188,コード!$D$2:$F$121,2,0))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172</v>
      </c>
      <c r="B189" s="85" t="str">
        <f t="shared" si="2"/>
        <v/>
      </c>
      <c r="C189" s="86" t="str">
        <f>IF(E189="","",VLOOKUP(E189,コード!$D$2:$F$121,2,0))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173</v>
      </c>
      <c r="B190" s="85" t="str">
        <f t="shared" si="2"/>
        <v/>
      </c>
      <c r="C190" s="86" t="str">
        <f>IF(E190="","",VLOOKUP(E190,コード!$D$2:$F$121,2,0))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174</v>
      </c>
      <c r="B191" s="85" t="str">
        <f t="shared" si="2"/>
        <v/>
      </c>
      <c r="C191" s="86" t="str">
        <f>IF(E191="","",VLOOKUP(E191,コード!$D$2:$F$121,2,0))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175</v>
      </c>
      <c r="B192" s="85" t="str">
        <f t="shared" si="2"/>
        <v/>
      </c>
      <c r="C192" s="86" t="str">
        <f>IF(E192="","",VLOOKUP(E192,コード!$D$2:$F$121,2,0))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176</v>
      </c>
      <c r="B193" s="85" t="str">
        <f t="shared" si="2"/>
        <v/>
      </c>
      <c r="C193" s="86" t="str">
        <f>IF(E193="","",VLOOKUP(E193,コード!$D$2:$F$121,2,0))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177</v>
      </c>
      <c r="B194" s="85" t="str">
        <f t="shared" si="2"/>
        <v/>
      </c>
      <c r="C194" s="86" t="str">
        <f>IF(E194="","",VLOOKUP(E194,コード!$D$2:$F$121,2,0))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178</v>
      </c>
      <c r="B195" s="85" t="str">
        <f t="shared" si="2"/>
        <v/>
      </c>
      <c r="C195" s="86" t="str">
        <f>IF(E195="","",VLOOKUP(E195,コード!$D$2:$F$121,2,0))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179</v>
      </c>
      <c r="B196" s="85" t="str">
        <f t="shared" si="2"/>
        <v/>
      </c>
      <c r="C196" s="86" t="str">
        <f>IF(E196="","",VLOOKUP(E196,コード!$D$2:$F$121,2,0))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180</v>
      </c>
      <c r="B197" s="85" t="str">
        <f t="shared" si="2"/>
        <v/>
      </c>
      <c r="C197" s="86" t="str">
        <f>IF(E197="","",VLOOKUP(E197,コード!$D$2:$F$121,2,0))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181</v>
      </c>
      <c r="B198" s="85" t="str">
        <f t="shared" si="2"/>
        <v/>
      </c>
      <c r="C198" s="86" t="str">
        <f>IF(E198="","",VLOOKUP(E198,コード!$D$2:$F$121,2,0))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182</v>
      </c>
      <c r="B199" s="85" t="str">
        <f t="shared" si="2"/>
        <v/>
      </c>
      <c r="C199" s="86" t="str">
        <f>IF(E199="","",VLOOKUP(E199,コード!$D$2:$F$121,2,0))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183</v>
      </c>
      <c r="B200" s="85" t="str">
        <f t="shared" si="2"/>
        <v/>
      </c>
      <c r="C200" s="86" t="str">
        <f>IF(E200="","",VLOOKUP(E200,コード!$D$2:$F$121,2,0))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184</v>
      </c>
      <c r="B201" s="85" t="str">
        <f t="shared" si="2"/>
        <v/>
      </c>
      <c r="C201" s="86" t="str">
        <f>IF(E201="","",VLOOKUP(E201,コード!$D$2:$F$121,2,0))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185</v>
      </c>
      <c r="B202" s="85" t="str">
        <f t="shared" si="2"/>
        <v/>
      </c>
      <c r="C202" s="86" t="str">
        <f>IF(E202="","",VLOOKUP(E202,コード!$D$2:$F$121,2,0))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186</v>
      </c>
      <c r="B203" s="85" t="str">
        <f t="shared" si="2"/>
        <v/>
      </c>
      <c r="C203" s="86" t="str">
        <f>IF(E203="","",VLOOKUP(E203,コード!$D$2:$F$121,2,0))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187</v>
      </c>
      <c r="B204" s="85" t="str">
        <f t="shared" si="2"/>
        <v/>
      </c>
      <c r="C204" s="86" t="str">
        <f>IF(E204="","",VLOOKUP(E204,コード!$D$2:$F$121,2,0))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188</v>
      </c>
      <c r="B205" s="85" t="str">
        <f t="shared" si="2"/>
        <v/>
      </c>
      <c r="C205" s="86" t="str">
        <f>IF(E205="","",VLOOKUP(E205,コード!$D$2:$F$121,2,0))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189</v>
      </c>
      <c r="B206" s="85" t="str">
        <f t="shared" si="2"/>
        <v/>
      </c>
      <c r="C206" s="86" t="str">
        <f>IF(E206="","",VLOOKUP(E206,コード!$D$2:$F$121,2,0))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190</v>
      </c>
      <c r="B207" s="85" t="str">
        <f t="shared" si="2"/>
        <v/>
      </c>
      <c r="C207" s="86" t="str">
        <f>IF(E207="","",VLOOKUP(E207,コード!$D$2:$F$121,2,0))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191</v>
      </c>
      <c r="B208" s="85" t="str">
        <f t="shared" si="2"/>
        <v/>
      </c>
      <c r="C208" s="86" t="str">
        <f>IF(E208="","",VLOOKUP(E208,コード!$D$2:$F$121,2,0))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192</v>
      </c>
      <c r="B209" s="85" t="str">
        <f t="shared" si="2"/>
        <v/>
      </c>
      <c r="C209" s="86" t="str">
        <f>IF(E209="","",VLOOKUP(E209,コード!$D$2:$F$121,2,0))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193</v>
      </c>
      <c r="B210" s="85" t="str">
        <f t="shared" si="2"/>
        <v/>
      </c>
      <c r="C210" s="86" t="str">
        <f>IF(E210="","",VLOOKUP(E210,コード!$D$2:$F$121,2,0))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194</v>
      </c>
      <c r="B211" s="85" t="str">
        <f t="shared" ref="B211:B257" si="3">IF(D211&lt;&gt;"",CHOOSE(D211,"指定","自由"),"")</f>
        <v/>
      </c>
      <c r="C211" s="86" t="str">
        <f>IF(E211="","",VLOOKUP(E211,コード!$D$2:$F$121,2,0))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195</v>
      </c>
      <c r="B212" s="85" t="str">
        <f t="shared" si="3"/>
        <v/>
      </c>
      <c r="C212" s="86" t="str">
        <f>IF(E212="","",VLOOKUP(E212,コード!$D$2:$F$121,2,0))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196</v>
      </c>
      <c r="B213" s="85" t="str">
        <f t="shared" si="3"/>
        <v/>
      </c>
      <c r="C213" s="86" t="str">
        <f>IF(E213="","",VLOOKUP(E213,コード!$D$2:$F$121,2,0))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197</v>
      </c>
      <c r="B214" s="85" t="str">
        <f t="shared" si="3"/>
        <v/>
      </c>
      <c r="C214" s="86" t="str">
        <f>IF(E214="","",VLOOKUP(E214,コード!$D$2:$F$121,2,0))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198</v>
      </c>
      <c r="B215" s="85" t="str">
        <f t="shared" si="3"/>
        <v/>
      </c>
      <c r="C215" s="86" t="str">
        <f>IF(E215="","",VLOOKUP(E215,コード!$D$2:$F$121,2,0))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199</v>
      </c>
      <c r="B216" s="85" t="str">
        <f t="shared" si="3"/>
        <v/>
      </c>
      <c r="C216" s="86" t="str">
        <f>IF(E216="","",VLOOKUP(E216,コード!$D$2:$F$121,2,0))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200</v>
      </c>
      <c r="B217" s="85" t="str">
        <f t="shared" si="3"/>
        <v/>
      </c>
      <c r="C217" s="86" t="str">
        <f>IF(E217="","",VLOOKUP(E217,コード!$D$2:$F$121,2,0))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201</v>
      </c>
      <c r="B218" s="85" t="str">
        <f t="shared" si="3"/>
        <v/>
      </c>
      <c r="C218" s="86" t="str">
        <f>IF(E218="","",VLOOKUP(E218,コード!$D$2:$F$121,2,0))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202</v>
      </c>
      <c r="B219" s="85" t="str">
        <f t="shared" si="3"/>
        <v/>
      </c>
      <c r="C219" s="86" t="str">
        <f>IF(E219="","",VLOOKUP(E219,コード!$D$2:$F$121,2,0))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203</v>
      </c>
      <c r="B220" s="85" t="str">
        <f t="shared" si="3"/>
        <v/>
      </c>
      <c r="C220" s="86" t="str">
        <f>IF(E220="","",VLOOKUP(E220,コード!$D$2:$F$121,2,0))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204</v>
      </c>
      <c r="B221" s="85" t="str">
        <f t="shared" si="3"/>
        <v/>
      </c>
      <c r="C221" s="86" t="str">
        <f>IF(E221="","",VLOOKUP(E221,コード!$D$2:$F$121,2,0))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205</v>
      </c>
      <c r="B222" s="85" t="str">
        <f t="shared" si="3"/>
        <v/>
      </c>
      <c r="C222" s="86" t="str">
        <f>IF(E222="","",VLOOKUP(E222,コード!$D$2:$F$121,2,0))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206</v>
      </c>
      <c r="B223" s="85" t="str">
        <f t="shared" si="3"/>
        <v/>
      </c>
      <c r="C223" s="86" t="str">
        <f>IF(E223="","",VLOOKUP(E223,コード!$D$2:$F$121,2,0))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207</v>
      </c>
      <c r="B224" s="85" t="str">
        <f t="shared" si="3"/>
        <v/>
      </c>
      <c r="C224" s="86" t="str">
        <f>IF(E224="","",VLOOKUP(E224,コード!$D$2:$F$121,2,0))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208</v>
      </c>
      <c r="B225" s="85" t="str">
        <f t="shared" si="3"/>
        <v/>
      </c>
      <c r="C225" s="86" t="str">
        <f>IF(E225="","",VLOOKUP(E225,コード!$D$2:$F$121,2,0))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209</v>
      </c>
      <c r="B226" s="85" t="str">
        <f t="shared" si="3"/>
        <v/>
      </c>
      <c r="C226" s="86" t="str">
        <f>IF(E226="","",VLOOKUP(E226,コード!$D$2:$F$121,2,0))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210</v>
      </c>
      <c r="B227" s="85" t="str">
        <f t="shared" si="3"/>
        <v/>
      </c>
      <c r="C227" s="86" t="str">
        <f>IF(E227="","",VLOOKUP(E227,コード!$D$2:$F$121,2,0))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211</v>
      </c>
      <c r="B228" s="85" t="str">
        <f t="shared" si="3"/>
        <v/>
      </c>
      <c r="C228" s="86" t="str">
        <f>IF(E228="","",VLOOKUP(E228,コード!$D$2:$F$121,2,0))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212</v>
      </c>
      <c r="B229" s="85" t="str">
        <f t="shared" si="3"/>
        <v/>
      </c>
      <c r="C229" s="86" t="str">
        <f>IF(E229="","",VLOOKUP(E229,コード!$D$2:$F$121,2,0))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213</v>
      </c>
      <c r="B230" s="85" t="str">
        <f t="shared" si="3"/>
        <v/>
      </c>
      <c r="C230" s="86" t="str">
        <f>IF(E230="","",VLOOKUP(E230,コード!$D$2:$F$121,2,0))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214</v>
      </c>
      <c r="B231" s="85" t="str">
        <f t="shared" si="3"/>
        <v/>
      </c>
      <c r="C231" s="86" t="str">
        <f>IF(E231="","",VLOOKUP(E231,コード!$D$2:$F$121,2,0))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215</v>
      </c>
      <c r="B232" s="85" t="str">
        <f t="shared" si="3"/>
        <v/>
      </c>
      <c r="C232" s="86" t="str">
        <f>IF(E232="","",VLOOKUP(E232,コード!$D$2:$F$121,2,0))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216</v>
      </c>
      <c r="B233" s="85" t="str">
        <f t="shared" si="3"/>
        <v/>
      </c>
      <c r="C233" s="86" t="str">
        <f>IF(E233="","",VLOOKUP(E233,コード!$D$2:$F$121,2,0))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217</v>
      </c>
      <c r="B234" s="85" t="str">
        <f t="shared" si="3"/>
        <v/>
      </c>
      <c r="C234" s="86" t="str">
        <f>IF(E234="","",VLOOKUP(E234,コード!$D$2:$F$121,2,0))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218</v>
      </c>
      <c r="B235" s="85" t="str">
        <f t="shared" si="3"/>
        <v/>
      </c>
      <c r="C235" s="86" t="str">
        <f>IF(E235="","",VLOOKUP(E235,コード!$D$2:$F$121,2,0))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219</v>
      </c>
      <c r="B236" s="85" t="str">
        <f t="shared" si="3"/>
        <v/>
      </c>
      <c r="C236" s="86" t="str">
        <f>IF(E236="","",VLOOKUP(E236,コード!$D$2:$F$121,2,0))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220</v>
      </c>
      <c r="B237" s="85" t="str">
        <f t="shared" si="3"/>
        <v/>
      </c>
      <c r="C237" s="86" t="str">
        <f>IF(E237="","",VLOOKUP(E237,コード!$D$2:$F$121,2,0))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221</v>
      </c>
      <c r="B238" s="85" t="str">
        <f t="shared" si="3"/>
        <v/>
      </c>
      <c r="C238" s="86" t="str">
        <f>IF(E238="","",VLOOKUP(E238,コード!$D$2:$F$121,2,0))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222</v>
      </c>
      <c r="B239" s="85" t="str">
        <f t="shared" si="3"/>
        <v/>
      </c>
      <c r="C239" s="86" t="str">
        <f>IF(E239="","",VLOOKUP(E239,コード!$D$2:$F$121,2,0))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223</v>
      </c>
      <c r="B240" s="85" t="str">
        <f t="shared" si="3"/>
        <v/>
      </c>
      <c r="C240" s="86" t="str">
        <f>IF(E240="","",VLOOKUP(E240,コード!$D$2:$F$121,2,0))</f>
        <v/>
      </c>
      <c r="D240" s="1"/>
      <c r="E240" s="1"/>
      <c r="F240" s="1"/>
      <c r="G240" s="1"/>
      <c r="H240" s="1"/>
      <c r="I240" s="5"/>
      <c r="J240" s="1"/>
      <c r="K240" s="1"/>
    </row>
    <row r="241" spans="1:11">
      <c r="A241" s="1">
        <v>224</v>
      </c>
      <c r="B241" s="85" t="str">
        <f t="shared" si="3"/>
        <v/>
      </c>
      <c r="C241" s="86" t="str">
        <f>IF(E241="","",VLOOKUP(E241,コード!$D$2:$F$121,2,0))</f>
        <v/>
      </c>
      <c r="D241" s="1"/>
      <c r="E241" s="1"/>
      <c r="F241" s="1"/>
      <c r="G241" s="1"/>
      <c r="H241" s="1"/>
      <c r="I241" s="5"/>
      <c r="J241" s="1"/>
      <c r="K241" s="1"/>
    </row>
    <row r="242" spans="1:11">
      <c r="A242" s="1">
        <v>225</v>
      </c>
      <c r="B242" s="85" t="str">
        <f t="shared" si="3"/>
        <v/>
      </c>
      <c r="C242" s="86" t="str">
        <f>IF(E242="","",VLOOKUP(E242,コード!$D$2:$F$121,2,0))</f>
        <v/>
      </c>
      <c r="D242" s="1"/>
      <c r="E242" s="1"/>
      <c r="F242" s="1"/>
      <c r="G242" s="1"/>
      <c r="H242" s="1"/>
      <c r="I242" s="5"/>
      <c r="J242" s="1"/>
      <c r="K242" s="1"/>
    </row>
    <row r="243" spans="1:11">
      <c r="A243" s="1">
        <v>226</v>
      </c>
      <c r="B243" s="85" t="str">
        <f t="shared" si="3"/>
        <v/>
      </c>
      <c r="C243" s="86" t="str">
        <f>IF(E243="","",VLOOKUP(E243,コード!$D$2:$F$121,2,0))</f>
        <v/>
      </c>
      <c r="D243" s="1"/>
      <c r="E243" s="1"/>
      <c r="F243" s="1"/>
      <c r="G243" s="1"/>
      <c r="H243" s="1"/>
      <c r="I243" s="5"/>
      <c r="J243" s="1"/>
      <c r="K243" s="1"/>
    </row>
    <row r="244" spans="1:11">
      <c r="A244" s="1">
        <v>227</v>
      </c>
      <c r="B244" s="85" t="str">
        <f t="shared" si="3"/>
        <v/>
      </c>
      <c r="C244" s="86" t="str">
        <f>IF(E244="","",VLOOKUP(E244,コード!$D$2:$F$121,2,0))</f>
        <v/>
      </c>
      <c r="D244" s="1"/>
      <c r="E244" s="1"/>
      <c r="F244" s="1"/>
      <c r="G244" s="1"/>
      <c r="H244" s="1"/>
      <c r="I244" s="5"/>
      <c r="J244" s="1"/>
      <c r="K244" s="1"/>
    </row>
    <row r="245" spans="1:11">
      <c r="A245" s="1">
        <v>228</v>
      </c>
      <c r="B245" s="85" t="str">
        <f t="shared" si="3"/>
        <v/>
      </c>
      <c r="C245" s="86" t="str">
        <f>IF(E245="","",VLOOKUP(E245,コード!$D$2:$F$121,2,0))</f>
        <v/>
      </c>
      <c r="D245" s="1"/>
      <c r="E245" s="1"/>
      <c r="F245" s="1"/>
      <c r="G245" s="1"/>
      <c r="H245" s="1"/>
      <c r="I245" s="5"/>
      <c r="J245" s="1"/>
      <c r="K245" s="1"/>
    </row>
    <row r="246" spans="1:11">
      <c r="A246" s="1">
        <v>229</v>
      </c>
      <c r="B246" s="85" t="str">
        <f t="shared" si="3"/>
        <v/>
      </c>
      <c r="C246" s="86" t="str">
        <f>IF(E246="","",VLOOKUP(E246,コード!$D$2:$F$121,2,0))</f>
        <v/>
      </c>
      <c r="D246" s="1"/>
      <c r="E246" s="1"/>
      <c r="F246" s="1"/>
      <c r="G246" s="1"/>
      <c r="H246" s="1"/>
      <c r="I246" s="5"/>
      <c r="J246" s="1"/>
      <c r="K246" s="1"/>
    </row>
    <row r="247" spans="1:11">
      <c r="A247" s="1">
        <v>230</v>
      </c>
      <c r="B247" s="85" t="str">
        <f t="shared" si="3"/>
        <v/>
      </c>
      <c r="C247" s="86" t="str">
        <f>IF(E247="","",VLOOKUP(E247,コード!$D$2:$F$121,2,0))</f>
        <v/>
      </c>
      <c r="D247" s="1"/>
      <c r="E247" s="1"/>
      <c r="F247" s="1"/>
      <c r="G247" s="1"/>
      <c r="H247" s="1"/>
      <c r="I247" s="5"/>
      <c r="J247" s="1"/>
      <c r="K247" s="1"/>
    </row>
    <row r="248" spans="1:11">
      <c r="A248" s="1">
        <v>231</v>
      </c>
      <c r="B248" s="85" t="str">
        <f t="shared" si="3"/>
        <v/>
      </c>
      <c r="C248" s="86" t="str">
        <f>IF(E248="","",VLOOKUP(E248,コード!$D$2:$F$121,2,0))</f>
        <v/>
      </c>
      <c r="D248" s="1"/>
      <c r="E248" s="1"/>
      <c r="F248" s="1"/>
      <c r="G248" s="1"/>
      <c r="H248" s="1"/>
      <c r="I248" s="5"/>
      <c r="J248" s="1"/>
      <c r="K248" s="1"/>
    </row>
    <row r="249" spans="1:11">
      <c r="A249" s="1">
        <v>232</v>
      </c>
      <c r="B249" s="85" t="str">
        <f t="shared" si="3"/>
        <v/>
      </c>
      <c r="C249" s="86" t="str">
        <f>IF(E249="","",VLOOKUP(E249,コード!$D$2:$F$121,2,0))</f>
        <v/>
      </c>
      <c r="D249" s="1"/>
      <c r="E249" s="1"/>
      <c r="F249" s="1"/>
      <c r="G249" s="1"/>
      <c r="H249" s="1"/>
      <c r="I249" s="5"/>
      <c r="J249" s="1"/>
      <c r="K249" s="1"/>
    </row>
    <row r="250" spans="1:11">
      <c r="A250" s="1">
        <v>233</v>
      </c>
      <c r="B250" s="85" t="str">
        <f t="shared" si="3"/>
        <v/>
      </c>
      <c r="C250" s="86" t="str">
        <f>IF(E250="","",VLOOKUP(E250,コード!$D$2:$F$121,2,0))</f>
        <v/>
      </c>
      <c r="D250" s="1"/>
      <c r="E250" s="1"/>
      <c r="F250" s="1"/>
      <c r="G250" s="1"/>
      <c r="H250" s="1"/>
      <c r="I250" s="5"/>
      <c r="J250" s="1"/>
      <c r="K250" s="1"/>
    </row>
    <row r="251" spans="1:11">
      <c r="A251" s="1">
        <v>234</v>
      </c>
      <c r="B251" s="85" t="str">
        <f t="shared" si="3"/>
        <v/>
      </c>
      <c r="C251" s="86" t="str">
        <f>IF(E251="","",VLOOKUP(E251,コード!$D$2:$F$121,2,0))</f>
        <v/>
      </c>
      <c r="D251" s="1"/>
      <c r="E251" s="1"/>
      <c r="F251" s="1"/>
      <c r="G251" s="1"/>
      <c r="H251" s="1"/>
      <c r="I251" s="5"/>
      <c r="J251" s="1"/>
      <c r="K251" s="1"/>
    </row>
    <row r="252" spans="1:11">
      <c r="A252" s="1">
        <v>235</v>
      </c>
      <c r="B252" s="85" t="str">
        <f t="shared" si="3"/>
        <v/>
      </c>
      <c r="C252" s="86" t="str">
        <f>IF(E252="","",VLOOKUP(E252,コード!$D$2:$F$121,2,0))</f>
        <v/>
      </c>
      <c r="D252" s="1"/>
      <c r="E252" s="1"/>
      <c r="F252" s="1"/>
      <c r="G252" s="1"/>
      <c r="H252" s="1"/>
      <c r="I252" s="5"/>
      <c r="J252" s="1"/>
      <c r="K252" s="1"/>
    </row>
    <row r="253" spans="1:11">
      <c r="A253" s="1">
        <v>236</v>
      </c>
      <c r="B253" s="85" t="str">
        <f t="shared" si="3"/>
        <v/>
      </c>
      <c r="C253" s="86" t="str">
        <f>IF(E253="","",VLOOKUP(E253,コード!$D$2:$F$121,2,0))</f>
        <v/>
      </c>
      <c r="D253" s="1"/>
      <c r="E253" s="1"/>
      <c r="F253" s="1"/>
      <c r="G253" s="1"/>
      <c r="H253" s="1"/>
      <c r="I253" s="5"/>
      <c r="J253" s="1"/>
      <c r="K253" s="1"/>
    </row>
    <row r="254" spans="1:11">
      <c r="A254" s="1">
        <v>237</v>
      </c>
      <c r="B254" s="85" t="str">
        <f t="shared" si="3"/>
        <v/>
      </c>
      <c r="C254" s="86" t="str">
        <f>IF(E254="","",VLOOKUP(E254,コード!$D$2:$F$121,2,0))</f>
        <v/>
      </c>
      <c r="D254" s="1"/>
      <c r="E254" s="1"/>
      <c r="F254" s="1"/>
      <c r="G254" s="1"/>
      <c r="H254" s="1"/>
      <c r="I254" s="5"/>
      <c r="J254" s="1"/>
      <c r="K254" s="1"/>
    </row>
    <row r="255" spans="1:11">
      <c r="A255" s="1">
        <v>238</v>
      </c>
      <c r="B255" s="85" t="str">
        <f t="shared" si="3"/>
        <v/>
      </c>
      <c r="C255" s="86" t="str">
        <f>IF(E255="","",VLOOKUP(E255,コード!$D$2:$F$121,2,0))</f>
        <v/>
      </c>
      <c r="D255" s="1"/>
      <c r="E255" s="1"/>
      <c r="F255" s="1"/>
      <c r="G255" s="1"/>
      <c r="H255" s="1"/>
      <c r="I255" s="5"/>
      <c r="J255" s="1"/>
      <c r="K255" s="1"/>
    </row>
    <row r="256" spans="1:11">
      <c r="A256" s="1">
        <v>239</v>
      </c>
      <c r="B256" s="85" t="str">
        <f t="shared" si="3"/>
        <v/>
      </c>
      <c r="C256" s="86" t="str">
        <f>IF(E256="","",VLOOKUP(E256,コード!$D$2:$F$121,2,0))</f>
        <v/>
      </c>
      <c r="D256" s="1"/>
      <c r="E256" s="1"/>
      <c r="F256" s="1"/>
      <c r="G256" s="1"/>
      <c r="H256" s="1"/>
      <c r="I256" s="5"/>
      <c r="J256" s="1"/>
      <c r="K256" s="1"/>
    </row>
    <row r="257" spans="1:12">
      <c r="A257" s="1">
        <v>240</v>
      </c>
      <c r="B257" s="85" t="str">
        <f t="shared" si="3"/>
        <v/>
      </c>
      <c r="C257" s="86" t="str">
        <f>IF(E257="","",VLOOKUP(E257,コード!$D$2:$F$121,2,0))</f>
        <v/>
      </c>
      <c r="D257" s="1"/>
      <c r="E257" s="1"/>
      <c r="F257" s="1"/>
      <c r="G257" s="1"/>
      <c r="H257" s="1"/>
      <c r="I257" s="5"/>
      <c r="J257" s="1"/>
      <c r="K257" s="1"/>
      <c r="L257" t="s">
        <v>47</v>
      </c>
    </row>
  </sheetData>
  <autoFilter ref="A17:K257" xr:uid="{00000000-0009-0000-0000-000001000000}"/>
  <mergeCells count="4">
    <mergeCell ref="B9:K10"/>
    <mergeCell ref="B11:K11"/>
    <mergeCell ref="B8:K8"/>
    <mergeCell ref="F3:H3"/>
  </mergeCells>
  <phoneticPr fontId="1"/>
  <conditionalFormatting sqref="E3">
    <cfRule type="expression" dxfId="3" priority="9">
      <formula>E3=""</formula>
    </cfRule>
  </conditionalFormatting>
  <conditionalFormatting sqref="H5:J5">
    <cfRule type="expression" dxfId="2" priority="1">
      <formula>H5=""</formula>
    </cfRule>
  </conditionalFormatting>
  <conditionalFormatting sqref="J3">
    <cfRule type="expression" dxfId="1" priority="29">
      <formula>J3=""</formula>
    </cfRule>
  </conditionalFormatting>
  <dataValidations count="3">
    <dataValidation imeMode="halfAlpha" allowBlank="1" showInputMessage="1" showErrorMessage="1" sqref="J5:J6 H5:H6" xr:uid="{00000000-0002-0000-0100-000000000000}"/>
    <dataValidation type="whole" imeMode="halfAlpha" allowBlank="1" showInputMessage="1" showErrorMessage="1" sqref="F18:F257" xr:uid="{00000000-0002-0000-0100-000001000000}">
      <formula1>1</formula1>
      <formula2>4</formula2>
    </dataValidation>
    <dataValidation type="whole" imeMode="halfAlpha" allowBlank="1" showInputMessage="1" showErrorMessage="1" sqref="D18:D257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1"/>
  <sheetViews>
    <sheetView topLeftCell="A5" zoomScale="110" zoomScaleNormal="110" zoomScaleSheetLayoutView="75" workbookViewId="0">
      <selection activeCell="N17" sqref="N17"/>
    </sheetView>
  </sheetViews>
  <sheetFormatPr defaultColWidth="9" defaultRowHeight="11.25"/>
  <cols>
    <col min="1" max="1" width="5.125" style="42" bestFit="1" customWidth="1"/>
    <col min="2" max="2" width="20.25" style="42" bestFit="1" customWidth="1"/>
    <col min="3" max="3" width="0.75" style="42" customWidth="1"/>
    <col min="4" max="4" width="5.125" style="42" customWidth="1"/>
    <col min="5" max="5" width="20.25" style="42" bestFit="1" customWidth="1"/>
    <col min="6" max="6" width="0.75" style="42" customWidth="1"/>
    <col min="7" max="7" width="5.125" style="42" bestFit="1" customWidth="1"/>
    <col min="8" max="8" width="20.25" style="42" bestFit="1" customWidth="1"/>
    <col min="9" max="9" width="0.75" style="42" customWidth="1"/>
    <col min="10" max="10" width="5.125" style="42" customWidth="1"/>
    <col min="11" max="11" width="20.25" style="42" bestFit="1" customWidth="1"/>
    <col min="12" max="12" width="0.75" style="42" customWidth="1"/>
    <col min="13" max="13" width="5.125" style="42" customWidth="1"/>
    <col min="14" max="14" width="20.25" style="42" bestFit="1" customWidth="1"/>
    <col min="15" max="15" width="0.75" style="42" customWidth="1"/>
    <col min="16" max="16" width="14.625" style="42" customWidth="1"/>
    <col min="17" max="16384" width="9" style="42"/>
  </cols>
  <sheetData>
    <row r="1" spans="1:16" ht="25.15" customHeight="1">
      <c r="A1" s="95" t="s">
        <v>324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65"/>
      <c r="P1" s="65"/>
    </row>
    <row r="2" spans="1:16" ht="12" thickBot="1">
      <c r="A2" s="43"/>
      <c r="B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12.4" customHeight="1">
      <c r="A3" s="96"/>
      <c r="B3" s="97"/>
      <c r="D3" s="96"/>
      <c r="E3" s="97"/>
      <c r="F3" s="44"/>
      <c r="G3" s="96"/>
      <c r="H3" s="97"/>
      <c r="I3" s="44"/>
      <c r="J3" s="96"/>
      <c r="K3" s="97"/>
      <c r="L3" s="45"/>
      <c r="M3" s="96"/>
      <c r="N3" s="97"/>
      <c r="O3" s="44"/>
      <c r="P3" s="45"/>
    </row>
    <row r="4" spans="1:16" ht="12.4" customHeight="1" thickBot="1">
      <c r="A4" s="46" t="s">
        <v>20</v>
      </c>
      <c r="B4" s="47" t="s">
        <v>21</v>
      </c>
      <c r="D4" s="46" t="s">
        <v>20</v>
      </c>
      <c r="E4" s="47" t="s">
        <v>21</v>
      </c>
      <c r="F4" s="44"/>
      <c r="G4" s="46" t="s">
        <v>20</v>
      </c>
      <c r="H4" s="47" t="s">
        <v>21</v>
      </c>
      <c r="I4" s="44"/>
      <c r="J4" s="46" t="s">
        <v>20</v>
      </c>
      <c r="K4" s="47" t="s">
        <v>21</v>
      </c>
      <c r="L4" s="44"/>
      <c r="M4" s="46" t="s">
        <v>20</v>
      </c>
      <c r="N4" s="47" t="s">
        <v>21</v>
      </c>
      <c r="O4" s="44"/>
      <c r="P4" s="66"/>
    </row>
    <row r="5" spans="1:16" ht="12.4" customHeight="1" thickTop="1">
      <c r="A5" s="48">
        <f>コード!D2</f>
        <v>101</v>
      </c>
      <c r="B5" s="67" t="str">
        <f>コード!E2</f>
        <v>長崎東</v>
      </c>
      <c r="D5" s="48">
        <f>コード!D32</f>
        <v>131</v>
      </c>
      <c r="E5" s="67" t="str">
        <f>コード!E32</f>
        <v>諫早農</v>
      </c>
      <c r="F5" s="44"/>
      <c r="G5" s="48">
        <f>コード!D62</f>
        <v>161</v>
      </c>
      <c r="H5" s="67" t="str">
        <f>コード!E62</f>
        <v>北松西</v>
      </c>
      <c r="I5" s="44"/>
      <c r="J5" s="48">
        <f>コード!D69</f>
        <v>201</v>
      </c>
      <c r="K5" s="67" t="str">
        <f>コード!E69</f>
        <v>海星</v>
      </c>
      <c r="L5" s="44"/>
      <c r="M5" s="48">
        <f>コード!D92</f>
        <v>301</v>
      </c>
      <c r="N5" s="67" t="str">
        <f>コード!E92</f>
        <v>盲</v>
      </c>
      <c r="O5" s="44"/>
      <c r="P5" s="44"/>
    </row>
    <row r="6" spans="1:16" ht="12.4" customHeight="1">
      <c r="A6" s="48">
        <f>コード!D3</f>
        <v>102</v>
      </c>
      <c r="B6" s="67" t="str">
        <f>コード!E3</f>
        <v>長崎西</v>
      </c>
      <c r="D6" s="48">
        <f>コード!D33</f>
        <v>132</v>
      </c>
      <c r="E6" s="67" t="str">
        <f>コード!E33</f>
        <v>諫早商</v>
      </c>
      <c r="F6" s="44"/>
      <c r="G6" s="48">
        <f>コード!D63</f>
        <v>162</v>
      </c>
      <c r="H6" s="67" t="str">
        <f>コード!E63</f>
        <v>清峰</v>
      </c>
      <c r="I6" s="44"/>
      <c r="J6" s="48">
        <f>コード!D70</f>
        <v>202</v>
      </c>
      <c r="K6" s="67" t="str">
        <f>コード!E70</f>
        <v>長崎南山</v>
      </c>
      <c r="L6" s="44"/>
      <c r="M6" s="48">
        <f>コード!D93</f>
        <v>302</v>
      </c>
      <c r="N6" s="67" t="str">
        <f>コード!E93</f>
        <v>ろう</v>
      </c>
      <c r="O6" s="44"/>
      <c r="P6" s="44"/>
    </row>
    <row r="7" spans="1:16" ht="12.4" customHeight="1">
      <c r="A7" s="48">
        <f>コード!D4</f>
        <v>103</v>
      </c>
      <c r="B7" s="67" t="str">
        <f>コード!E4</f>
        <v>長崎南</v>
      </c>
      <c r="D7" s="48">
        <f>コード!D34</f>
        <v>133</v>
      </c>
      <c r="E7" s="67" t="str">
        <f>コード!E34</f>
        <v>諫早東</v>
      </c>
      <c r="F7" s="44"/>
      <c r="G7" s="48">
        <f>コード!D64</f>
        <v>163</v>
      </c>
      <c r="H7" s="67" t="str">
        <f>コード!E64</f>
        <v>対馬</v>
      </c>
      <c r="I7" s="44"/>
      <c r="J7" s="48">
        <f>コード!D71</f>
        <v>203</v>
      </c>
      <c r="K7" s="67" t="str">
        <f>コード!E71</f>
        <v>活水</v>
      </c>
      <c r="L7" s="44"/>
      <c r="M7" s="48">
        <f>コード!D94</f>
        <v>303</v>
      </c>
      <c r="N7" s="67" t="str">
        <f>コード!E94</f>
        <v>佐世保特支</v>
      </c>
      <c r="O7" s="44"/>
      <c r="P7" s="44"/>
    </row>
    <row r="8" spans="1:16" ht="12.4" customHeight="1">
      <c r="A8" s="48">
        <f>コード!D5</f>
        <v>104</v>
      </c>
      <c r="B8" s="67" t="str">
        <f>コード!E5</f>
        <v>長崎北</v>
      </c>
      <c r="D8" s="48">
        <f>コード!D35</f>
        <v>134</v>
      </c>
      <c r="E8" s="67" t="str">
        <f>コード!E35</f>
        <v>西陵</v>
      </c>
      <c r="F8" s="44"/>
      <c r="G8" s="48">
        <f>コード!D65</f>
        <v>164</v>
      </c>
      <c r="H8" s="67" t="str">
        <f>コード!E65</f>
        <v>上対馬</v>
      </c>
      <c r="I8" s="44"/>
      <c r="J8" s="48">
        <f>コード!D72</f>
        <v>204</v>
      </c>
      <c r="K8" s="67" t="str">
        <f>コード!E72</f>
        <v>精道三川台</v>
      </c>
      <c r="L8" s="44"/>
      <c r="M8" s="48">
        <f>コード!D95</f>
        <v>304</v>
      </c>
      <c r="N8" s="67" t="str">
        <f>コード!E95</f>
        <v>佐世保特支　北松分</v>
      </c>
      <c r="O8" s="44"/>
      <c r="P8" s="44"/>
    </row>
    <row r="9" spans="1:16" ht="12.4" customHeight="1">
      <c r="A9" s="48">
        <f>コード!D6</f>
        <v>105</v>
      </c>
      <c r="B9" s="67" t="str">
        <f>コード!E6</f>
        <v>長崎北陽台</v>
      </c>
      <c r="D9" s="48">
        <f>コード!D36</f>
        <v>135</v>
      </c>
      <c r="E9" s="67" t="str">
        <f>コード!E36</f>
        <v>大村</v>
      </c>
      <c r="F9" s="44"/>
      <c r="G9" s="48">
        <f>コード!D66</f>
        <v>165</v>
      </c>
      <c r="H9" s="67" t="str">
        <f>コード!E66</f>
        <v>豊玉</v>
      </c>
      <c r="I9" s="44"/>
      <c r="J9" s="48">
        <f>コード!D73</f>
        <v>205</v>
      </c>
      <c r="K9" s="67" t="str">
        <f>コード!E73</f>
        <v>長崎女子</v>
      </c>
      <c r="L9" s="44"/>
      <c r="M9" s="48">
        <f>コード!D96</f>
        <v>305</v>
      </c>
      <c r="N9" s="67" t="str">
        <f>コード!E96</f>
        <v>佐世保特支　上五島分</v>
      </c>
      <c r="O9" s="44"/>
      <c r="P9" s="44"/>
    </row>
    <row r="10" spans="1:16" ht="12.4" customHeight="1">
      <c r="A10" s="48">
        <f>コード!D7</f>
        <v>106</v>
      </c>
      <c r="B10" s="67" t="str">
        <f>コード!E7</f>
        <v>長崎工</v>
      </c>
      <c r="D10" s="48">
        <f>コード!D37</f>
        <v>136</v>
      </c>
      <c r="E10" s="67" t="str">
        <f>コード!E37</f>
        <v>大村　定</v>
      </c>
      <c r="F10" s="44"/>
      <c r="G10" s="48">
        <f>コード!D67</f>
        <v>166</v>
      </c>
      <c r="H10" s="67" t="str">
        <f>コード!E67</f>
        <v>壱岐</v>
      </c>
      <c r="I10" s="44"/>
      <c r="J10" s="48">
        <f>コード!D74</f>
        <v>206</v>
      </c>
      <c r="K10" s="67" t="str">
        <f>コード!E74</f>
        <v>長崎玉成</v>
      </c>
      <c r="L10" s="44"/>
      <c r="M10" s="48">
        <f>コード!D97</f>
        <v>306</v>
      </c>
      <c r="N10" s="67" t="str">
        <f>コード!E97</f>
        <v>島原特支</v>
      </c>
      <c r="O10" s="44"/>
      <c r="P10" s="44"/>
    </row>
    <row r="11" spans="1:16" ht="12.4" customHeight="1">
      <c r="A11" s="48">
        <f>コード!D8</f>
        <v>107</v>
      </c>
      <c r="B11" s="67" t="str">
        <f>コード!E8</f>
        <v>長崎工　定</v>
      </c>
      <c r="D11" s="48">
        <f>コード!D38</f>
        <v>137</v>
      </c>
      <c r="E11" s="67" t="str">
        <f>コード!E38</f>
        <v>大村城南</v>
      </c>
      <c r="F11" s="44"/>
      <c r="G11" s="48">
        <f>コード!D68</f>
        <v>167</v>
      </c>
      <c r="H11" s="67" t="str">
        <f>コード!E68</f>
        <v>壱岐商</v>
      </c>
      <c r="I11" s="44"/>
      <c r="J11" s="48">
        <f>コード!D75</f>
        <v>207</v>
      </c>
      <c r="K11" s="67" t="str">
        <f>コード!E75</f>
        <v>長崎女子商</v>
      </c>
      <c r="L11" s="44"/>
      <c r="M11" s="48">
        <f>コード!D98</f>
        <v>307</v>
      </c>
      <c r="N11" s="67" t="str">
        <f>コード!E98</f>
        <v>島原特支　南串山分</v>
      </c>
      <c r="O11" s="44"/>
      <c r="P11" s="44"/>
    </row>
    <row r="12" spans="1:16" ht="12.4" customHeight="1">
      <c r="A12" s="48">
        <f>コード!D9</f>
        <v>108</v>
      </c>
      <c r="B12" s="67" t="str">
        <f>コード!E9</f>
        <v>長崎鶴洋</v>
      </c>
      <c r="D12" s="48">
        <f>コード!D39</f>
        <v>138</v>
      </c>
      <c r="E12" s="67" t="str">
        <f>コード!E39</f>
        <v>大村工</v>
      </c>
      <c r="F12" s="44"/>
      <c r="G12" s="48"/>
      <c r="H12" s="67"/>
      <c r="I12" s="44"/>
      <c r="J12" s="48">
        <f>コード!D76</f>
        <v>208</v>
      </c>
      <c r="K12" s="67" t="str">
        <f>コード!E76</f>
        <v>聖母の騎士</v>
      </c>
      <c r="L12" s="44"/>
      <c r="M12" s="48">
        <f>コード!D99</f>
        <v>308</v>
      </c>
      <c r="N12" s="67" t="str">
        <f>コード!E99</f>
        <v>虹の原特支</v>
      </c>
      <c r="O12" s="44"/>
      <c r="P12" s="44"/>
    </row>
    <row r="13" spans="1:16" ht="12.4" customHeight="1">
      <c r="A13" s="48">
        <f>コード!D10</f>
        <v>109</v>
      </c>
      <c r="B13" s="67" t="str">
        <f>コード!E10</f>
        <v>長崎明誠</v>
      </c>
      <c r="D13" s="48">
        <f>コード!D40</f>
        <v>139</v>
      </c>
      <c r="E13" s="67" t="str">
        <f>コード!E40</f>
        <v>国見</v>
      </c>
      <c r="F13" s="44"/>
      <c r="G13" s="48"/>
      <c r="H13" s="67"/>
      <c r="I13" s="44"/>
      <c r="J13" s="48">
        <f>コード!D77</f>
        <v>209</v>
      </c>
      <c r="K13" s="67" t="str">
        <f>コード!E77</f>
        <v>瓊浦</v>
      </c>
      <c r="L13" s="44"/>
      <c r="M13" s="48">
        <f>コード!D100</f>
        <v>309</v>
      </c>
      <c r="N13" s="67" t="str">
        <f>コード!E100</f>
        <v>虹の原特支　壱岐分</v>
      </c>
      <c r="O13" s="44"/>
      <c r="P13" s="49"/>
    </row>
    <row r="14" spans="1:16" ht="12.4" customHeight="1">
      <c r="A14" s="48">
        <f>コード!D11</f>
        <v>110</v>
      </c>
      <c r="B14" s="67" t="str">
        <f>コード!E11</f>
        <v>鳴滝　通</v>
      </c>
      <c r="D14" s="48">
        <f>コード!D41</f>
        <v>140</v>
      </c>
      <c r="E14" s="67" t="str">
        <f>コード!E41</f>
        <v>小浜</v>
      </c>
      <c r="F14" s="44"/>
      <c r="G14" s="48"/>
      <c r="H14" s="67"/>
      <c r="I14" s="44"/>
      <c r="J14" s="48">
        <f>コード!D78</f>
        <v>210</v>
      </c>
      <c r="K14" s="67" t="str">
        <f>コード!E78</f>
        <v>純心女子</v>
      </c>
      <c r="L14" s="44"/>
      <c r="M14" s="48">
        <f>コード!D101</f>
        <v>310</v>
      </c>
      <c r="N14" s="67" t="str">
        <f>コード!E101</f>
        <v>鶴南特支</v>
      </c>
      <c r="O14" s="44"/>
      <c r="P14" s="49"/>
    </row>
    <row r="15" spans="1:16" ht="12.4" customHeight="1">
      <c r="A15" s="48">
        <f>コード!D12</f>
        <v>111</v>
      </c>
      <c r="B15" s="67" t="str">
        <f>コード!E12</f>
        <v>鳴滝　定昼</v>
      </c>
      <c r="D15" s="48">
        <f>コード!D42</f>
        <v>141</v>
      </c>
      <c r="E15" s="67" t="str">
        <f>コード!E42</f>
        <v>口加</v>
      </c>
      <c r="F15" s="44"/>
      <c r="G15" s="48"/>
      <c r="H15" s="67"/>
      <c r="I15" s="44"/>
      <c r="J15" s="48">
        <f>コード!D79</f>
        <v>211</v>
      </c>
      <c r="K15" s="67" t="str">
        <f>コード!E79</f>
        <v>総科大附</v>
      </c>
      <c r="L15" s="44"/>
      <c r="M15" s="48">
        <f>コード!D102</f>
        <v>311</v>
      </c>
      <c r="N15" s="67" t="str">
        <f>コード!E102</f>
        <v>鶴南特支　時津分</v>
      </c>
      <c r="O15" s="44"/>
      <c r="P15" s="45"/>
    </row>
    <row r="16" spans="1:16" ht="12.4" customHeight="1">
      <c r="A16" s="48">
        <f>コード!D13</f>
        <v>112</v>
      </c>
      <c r="B16" s="67" t="str">
        <f>コード!E13</f>
        <v>鳴滝　定夜</v>
      </c>
      <c r="D16" s="48">
        <f>コード!D43</f>
        <v>142</v>
      </c>
      <c r="E16" s="67" t="str">
        <f>コード!E43</f>
        <v>島原翔南</v>
      </c>
      <c r="F16" s="44"/>
      <c r="G16" s="48"/>
      <c r="H16" s="67"/>
      <c r="I16" s="44"/>
      <c r="J16" s="48">
        <f>コード!D80</f>
        <v>212</v>
      </c>
      <c r="K16" s="67" t="str">
        <f>コード!E80</f>
        <v>青雲</v>
      </c>
      <c r="L16" s="44"/>
      <c r="M16" s="48">
        <f>コード!D103</f>
        <v>312</v>
      </c>
      <c r="N16" s="67" t="str">
        <f>コード!E103</f>
        <v>鶴南特支　五島分</v>
      </c>
      <c r="O16" s="44"/>
      <c r="P16" s="66"/>
    </row>
    <row r="17" spans="1:16" ht="12.4" customHeight="1">
      <c r="A17" s="48">
        <f>コード!D14</f>
        <v>113</v>
      </c>
      <c r="B17" s="67" t="str">
        <f>コード!E14</f>
        <v>長崎商</v>
      </c>
      <c r="D17" s="48">
        <f>コード!D44</f>
        <v>143</v>
      </c>
      <c r="E17" s="67" t="str">
        <f>コード!E44</f>
        <v>佐世保南</v>
      </c>
      <c r="F17" s="44"/>
      <c r="G17" s="48"/>
      <c r="H17" s="67"/>
      <c r="I17" s="44"/>
      <c r="J17" s="48">
        <f>コード!D81</f>
        <v>213</v>
      </c>
      <c r="K17" s="67" t="str">
        <f>コード!E81</f>
        <v>西海学園</v>
      </c>
      <c r="L17" s="44"/>
      <c r="M17" s="48">
        <f>コード!D104</f>
        <v>313</v>
      </c>
      <c r="N17" s="67" t="str">
        <f>コード!E104</f>
        <v>時和特別支援学校</v>
      </c>
      <c r="O17" s="44"/>
      <c r="P17" s="44"/>
    </row>
    <row r="18" spans="1:16" ht="12.4" customHeight="1">
      <c r="A18" s="48">
        <f>コード!D15</f>
        <v>114</v>
      </c>
      <c r="B18" s="67" t="str">
        <f>コード!E15</f>
        <v>大崎</v>
      </c>
      <c r="D18" s="48">
        <f>コード!D45</f>
        <v>144</v>
      </c>
      <c r="E18" s="67" t="str">
        <f>コード!E45</f>
        <v>佐世保北</v>
      </c>
      <c r="F18" s="44"/>
      <c r="G18" s="48"/>
      <c r="H18" s="67"/>
      <c r="I18" s="44"/>
      <c r="J18" s="48">
        <f>コード!D82</f>
        <v>214</v>
      </c>
      <c r="K18" s="67" t="str">
        <f>コード!E82</f>
        <v>聖和女子</v>
      </c>
      <c r="L18" s="44"/>
      <c r="M18" s="48">
        <f>コード!D105</f>
        <v>314</v>
      </c>
      <c r="N18" s="67" t="str">
        <f>コード!E105</f>
        <v>希望が丘高特支</v>
      </c>
      <c r="O18" s="44"/>
      <c r="P18" s="44"/>
    </row>
    <row r="19" spans="1:16" ht="12.4" customHeight="1">
      <c r="A19" s="48">
        <f>コード!D16</f>
        <v>115</v>
      </c>
      <c r="B19" s="67" t="str">
        <f>コード!E16</f>
        <v>西彼杵</v>
      </c>
      <c r="D19" s="48">
        <f>コード!D46</f>
        <v>145</v>
      </c>
      <c r="E19" s="67" t="str">
        <f>コード!E46</f>
        <v>佐世保工</v>
      </c>
      <c r="F19" s="44"/>
      <c r="G19" s="48"/>
      <c r="H19" s="67"/>
      <c r="I19" s="44"/>
      <c r="J19" s="48">
        <f>コード!D83</f>
        <v>215</v>
      </c>
      <c r="K19" s="67" t="str">
        <f>コード!E83</f>
        <v>九州文化</v>
      </c>
      <c r="L19" s="44"/>
      <c r="M19" s="48">
        <f>コード!D106</f>
        <v>315</v>
      </c>
      <c r="N19" s="67" t="str">
        <f>コード!E106</f>
        <v>川棚特支</v>
      </c>
      <c r="O19" s="44"/>
      <c r="P19" s="44"/>
    </row>
    <row r="20" spans="1:16" ht="12.4" customHeight="1">
      <c r="A20" s="48">
        <f>コード!D17</f>
        <v>116</v>
      </c>
      <c r="B20" s="67" t="str">
        <f>コード!E17</f>
        <v>西彼農</v>
      </c>
      <c r="D20" s="48">
        <f>コード!D47</f>
        <v>146</v>
      </c>
      <c r="E20" s="67" t="str">
        <f>コード!E47</f>
        <v>佐世保工　定</v>
      </c>
      <c r="F20" s="44"/>
      <c r="G20" s="48"/>
      <c r="H20" s="67"/>
      <c r="I20" s="44"/>
      <c r="J20" s="48">
        <f>コード!D84</f>
        <v>216</v>
      </c>
      <c r="K20" s="67" t="str">
        <f>コード!E84</f>
        <v>佐世保女子</v>
      </c>
      <c r="M20" s="48">
        <f>コード!D107</f>
        <v>316</v>
      </c>
      <c r="N20" s="67" t="str">
        <f>コード!E107</f>
        <v>長崎特支</v>
      </c>
      <c r="O20" s="44"/>
      <c r="P20" s="44"/>
    </row>
    <row r="21" spans="1:16" ht="12.4" customHeight="1">
      <c r="A21" s="48">
        <f>コード!D18</f>
        <v>117</v>
      </c>
      <c r="B21" s="67" t="str">
        <f>コード!E18</f>
        <v>五島</v>
      </c>
      <c r="D21" s="48">
        <f>コード!D48</f>
        <v>147</v>
      </c>
      <c r="E21" s="67" t="str">
        <f>コード!E48</f>
        <v>佐世保商</v>
      </c>
      <c r="F21" s="44"/>
      <c r="G21" s="48"/>
      <c r="H21" s="67"/>
      <c r="I21" s="44"/>
      <c r="J21" s="48">
        <f>コード!D85</f>
        <v>217</v>
      </c>
      <c r="K21" s="67" t="str">
        <f>コード!E85</f>
        <v>佐世保実</v>
      </c>
      <c r="L21" s="45"/>
      <c r="M21" s="48">
        <f>コード!D108</f>
        <v>317</v>
      </c>
      <c r="N21" s="67" t="str">
        <f>コード!E108</f>
        <v>諫早特支</v>
      </c>
      <c r="O21" s="44"/>
      <c r="P21" s="44"/>
    </row>
    <row r="22" spans="1:16" ht="12.4" customHeight="1">
      <c r="A22" s="48">
        <f>コード!D19</f>
        <v>118</v>
      </c>
      <c r="B22" s="67" t="str">
        <f>コード!E19</f>
        <v>五島　定</v>
      </c>
      <c r="D22" s="48">
        <f>コード!D49</f>
        <v>148</v>
      </c>
      <c r="E22" s="67" t="str">
        <f>コード!E49</f>
        <v>佐世保東翔</v>
      </c>
      <c r="F22" s="44"/>
      <c r="G22" s="48"/>
      <c r="H22" s="67"/>
      <c r="I22" s="44"/>
      <c r="J22" s="48">
        <f>コード!D86</f>
        <v>218</v>
      </c>
      <c r="K22" s="67" t="str">
        <f>コード!E86</f>
        <v>島原中央</v>
      </c>
      <c r="L22" s="44"/>
      <c r="M22" s="48">
        <f>コード!D109</f>
        <v>318</v>
      </c>
      <c r="N22" s="67" t="str">
        <f>コード!E109</f>
        <v>諫早東特支</v>
      </c>
      <c r="O22" s="44"/>
      <c r="P22" s="44"/>
    </row>
    <row r="23" spans="1:16" ht="12.4" customHeight="1">
      <c r="A23" s="48">
        <f>コード!D20</f>
        <v>119</v>
      </c>
      <c r="B23" s="67" t="str">
        <f>コード!E20</f>
        <v>五島南</v>
      </c>
      <c r="D23" s="48">
        <f>コード!D50</f>
        <v>149</v>
      </c>
      <c r="E23" s="67" t="str">
        <f>コード!E50</f>
        <v>佐世保西</v>
      </c>
      <c r="F23" s="44"/>
      <c r="G23" s="48"/>
      <c r="H23" s="67"/>
      <c r="I23" s="44"/>
      <c r="J23" s="48">
        <f>コード!D87</f>
        <v>219</v>
      </c>
      <c r="K23" s="67" t="str">
        <f>コード!E87</f>
        <v>創成館</v>
      </c>
      <c r="L23" s="44"/>
      <c r="M23" s="48">
        <f>コード!D110</f>
        <v>319</v>
      </c>
      <c r="N23" s="67" t="str">
        <f>コード!E110</f>
        <v>大村特支</v>
      </c>
      <c r="O23" s="44"/>
      <c r="P23" s="44"/>
    </row>
    <row r="24" spans="1:16" ht="12.4" customHeight="1">
      <c r="A24" s="48">
        <f>コード!D21</f>
        <v>120</v>
      </c>
      <c r="B24" s="67" t="str">
        <f>コード!E21</f>
        <v>五島海陽</v>
      </c>
      <c r="D24" s="48">
        <f>コード!D51</f>
        <v>150</v>
      </c>
      <c r="E24" s="67" t="str">
        <f>コード!E51</f>
        <v>宇久</v>
      </c>
      <c r="F24" s="44"/>
      <c r="G24" s="48"/>
      <c r="H24" s="67"/>
      <c r="I24" s="44"/>
      <c r="J24" s="48">
        <f>コード!D88</f>
        <v>220</v>
      </c>
      <c r="K24" s="67" t="str">
        <f>コード!E88</f>
        <v>鎮西学院</v>
      </c>
      <c r="L24" s="44"/>
      <c r="M24" s="48">
        <f>コード!D111</f>
        <v>320</v>
      </c>
      <c r="N24" s="67" t="str">
        <f>コード!E111</f>
        <v>大村特支　西大村分</v>
      </c>
      <c r="O24" s="44"/>
      <c r="P24" s="44"/>
    </row>
    <row r="25" spans="1:16" ht="12.4" customHeight="1">
      <c r="A25" s="48">
        <f>コード!D22</f>
        <v>121</v>
      </c>
      <c r="B25" s="67" t="str">
        <f>コード!E22</f>
        <v>奈留</v>
      </c>
      <c r="D25" s="48">
        <f>コード!D52</f>
        <v>151</v>
      </c>
      <c r="E25" s="67" t="str">
        <f>コード!E52</f>
        <v>鹿町工</v>
      </c>
      <c r="F25" s="44"/>
      <c r="G25" s="48"/>
      <c r="H25" s="67"/>
      <c r="I25" s="44"/>
      <c r="J25" s="48">
        <f>コード!D89</f>
        <v>221</v>
      </c>
      <c r="K25" s="67" t="str">
        <f>コード!E89</f>
        <v>長崎日大</v>
      </c>
      <c r="L25" s="44"/>
      <c r="M25" s="48">
        <f>コード!D112</f>
        <v>321</v>
      </c>
      <c r="N25" s="67" t="str">
        <f>コード!E112</f>
        <v>桜が丘特支</v>
      </c>
      <c r="O25" s="44"/>
      <c r="P25" s="44"/>
    </row>
    <row r="26" spans="1:16" ht="12.4" customHeight="1">
      <c r="A26" s="48">
        <f>コード!D23</f>
        <v>122</v>
      </c>
      <c r="B26" s="67" t="str">
        <f>コード!E23</f>
        <v>上五島</v>
      </c>
      <c r="D26" s="48">
        <f>コード!D53</f>
        <v>152</v>
      </c>
      <c r="E26" s="67" t="str">
        <f>コード!E53</f>
        <v>佐世保中央　通</v>
      </c>
      <c r="F26" s="44"/>
      <c r="G26" s="48"/>
      <c r="H26" s="67"/>
      <c r="I26" s="44"/>
      <c r="J26" s="48">
        <f>コード!D90</f>
        <v>222</v>
      </c>
      <c r="K26" s="67" t="str">
        <f>コード!E90</f>
        <v>向陽</v>
      </c>
      <c r="L26" s="44"/>
      <c r="M26" s="48"/>
      <c r="N26" s="67"/>
      <c r="O26" s="44"/>
      <c r="P26" s="44"/>
    </row>
    <row r="27" spans="1:16" ht="12.4" customHeight="1">
      <c r="A27" s="48">
        <f>コード!D24</f>
        <v>123</v>
      </c>
      <c r="B27" s="67" t="str">
        <f>コード!E24</f>
        <v>中五島</v>
      </c>
      <c r="D27" s="48">
        <f>コード!D54</f>
        <v>153</v>
      </c>
      <c r="E27" s="67" t="str">
        <f>コード!E54</f>
        <v>佐世保中央　定夜</v>
      </c>
      <c r="F27" s="44"/>
      <c r="G27" s="48"/>
      <c r="H27" s="67"/>
      <c r="I27" s="44"/>
      <c r="J27" s="48">
        <f>コード!D91</f>
        <v>223</v>
      </c>
      <c r="K27" s="67" t="str">
        <f>コード!E91</f>
        <v>こころ未来</v>
      </c>
      <c r="L27" s="44"/>
      <c r="M27" s="48"/>
      <c r="N27" s="67"/>
      <c r="O27" s="44"/>
      <c r="P27" s="44"/>
    </row>
    <row r="28" spans="1:16" ht="12.4" customHeight="1">
      <c r="A28" s="48">
        <f>コード!D25</f>
        <v>124</v>
      </c>
      <c r="B28" s="67" t="str">
        <f>コード!E25</f>
        <v>島原</v>
      </c>
      <c r="D28" s="48">
        <f>コード!D55</f>
        <v>154</v>
      </c>
      <c r="E28" s="67" t="str">
        <f>コード!E55</f>
        <v>佐世保中央　定昼</v>
      </c>
      <c r="F28" s="44"/>
      <c r="G28" s="48"/>
      <c r="H28" s="67"/>
      <c r="I28" s="44"/>
      <c r="J28" s="48"/>
      <c r="K28" s="67"/>
      <c r="L28" s="44"/>
      <c r="M28" s="48"/>
      <c r="N28" s="67"/>
      <c r="O28" s="44"/>
      <c r="P28" s="44"/>
    </row>
    <row r="29" spans="1:16" ht="12.4" customHeight="1">
      <c r="A29" s="48">
        <f>コード!D26</f>
        <v>125</v>
      </c>
      <c r="B29" s="67" t="str">
        <f>コード!E26</f>
        <v>島原　定</v>
      </c>
      <c r="D29" s="48">
        <f>コード!D56</f>
        <v>155</v>
      </c>
      <c r="E29" s="67" t="str">
        <f>コード!E56</f>
        <v>猶興館</v>
      </c>
      <c r="F29" s="44"/>
      <c r="G29" s="48"/>
      <c r="H29" s="67"/>
      <c r="I29" s="44"/>
      <c r="J29" s="48"/>
      <c r="K29" s="67"/>
      <c r="L29" s="44"/>
      <c r="M29" s="48"/>
      <c r="N29" s="67"/>
      <c r="O29" s="44"/>
      <c r="P29" s="44"/>
    </row>
    <row r="30" spans="1:16" ht="12.4" customHeight="1">
      <c r="A30" s="48">
        <f>コード!D27</f>
        <v>126</v>
      </c>
      <c r="B30" s="67" t="str">
        <f>コード!E27</f>
        <v>島原農</v>
      </c>
      <c r="D30" s="48">
        <f>コード!D57</f>
        <v>156</v>
      </c>
      <c r="E30" s="67" t="str">
        <f>コード!E57</f>
        <v>平戸</v>
      </c>
      <c r="F30" s="44"/>
      <c r="G30" s="48"/>
      <c r="H30" s="67"/>
      <c r="I30" s="44"/>
      <c r="J30" s="48"/>
      <c r="K30" s="67"/>
      <c r="L30" s="44"/>
      <c r="M30" s="48"/>
      <c r="N30" s="67"/>
      <c r="O30" s="44"/>
      <c r="P30" s="44"/>
    </row>
    <row r="31" spans="1:16" ht="12.4" customHeight="1">
      <c r="A31" s="48">
        <f>コード!D28</f>
        <v>127</v>
      </c>
      <c r="B31" s="67" t="str">
        <f>コード!E28</f>
        <v>島原工</v>
      </c>
      <c r="D31" s="48">
        <f>コード!D58</f>
        <v>157</v>
      </c>
      <c r="E31" s="67" t="str">
        <f>コード!E58</f>
        <v>北松農</v>
      </c>
      <c r="F31" s="44"/>
      <c r="G31" s="48"/>
      <c r="H31" s="67"/>
      <c r="I31" s="44"/>
      <c r="J31" s="48"/>
      <c r="K31" s="67"/>
      <c r="L31" s="44"/>
      <c r="M31" s="48"/>
      <c r="N31" s="67"/>
      <c r="O31" s="44"/>
      <c r="P31" s="44"/>
    </row>
    <row r="32" spans="1:16" ht="12.4" customHeight="1">
      <c r="A32" s="48">
        <f>コード!D29</f>
        <v>128</v>
      </c>
      <c r="B32" s="67" t="str">
        <f>コード!E29</f>
        <v>島原商</v>
      </c>
      <c r="D32" s="48">
        <f>コード!D59</f>
        <v>158</v>
      </c>
      <c r="E32" s="67" t="str">
        <f>コード!E59</f>
        <v>松浦</v>
      </c>
      <c r="F32" s="44"/>
      <c r="G32" s="48"/>
      <c r="H32" s="67"/>
      <c r="I32" s="44"/>
      <c r="J32" s="48"/>
      <c r="K32" s="67"/>
      <c r="L32" s="44"/>
      <c r="M32" s="48"/>
      <c r="N32" s="67"/>
      <c r="O32" s="44"/>
      <c r="P32" s="44"/>
    </row>
    <row r="33" spans="1:16" ht="12.4" customHeight="1">
      <c r="A33" s="48">
        <f>コード!D30</f>
        <v>129</v>
      </c>
      <c r="B33" s="67" t="str">
        <f>コード!E30</f>
        <v>諫早</v>
      </c>
      <c r="D33" s="48">
        <f>コード!D60</f>
        <v>159</v>
      </c>
      <c r="E33" s="67" t="str">
        <f>コード!E60</f>
        <v>川棚</v>
      </c>
      <c r="F33" s="44"/>
      <c r="G33" s="48"/>
      <c r="H33" s="67"/>
      <c r="I33" s="44"/>
      <c r="J33" s="48"/>
      <c r="K33" s="67"/>
      <c r="L33" s="44"/>
      <c r="M33" s="48"/>
      <c r="N33" s="67"/>
      <c r="O33" s="44"/>
      <c r="P33" s="44"/>
    </row>
    <row r="34" spans="1:16" ht="12.4" customHeight="1" thickBot="1">
      <c r="A34" s="50">
        <f>コード!D31</f>
        <v>130</v>
      </c>
      <c r="B34" s="68" t="str">
        <f>コード!E31</f>
        <v>諫早　定</v>
      </c>
      <c r="C34" s="51"/>
      <c r="D34" s="50">
        <f>コード!D61</f>
        <v>160</v>
      </c>
      <c r="E34" s="68" t="str">
        <f>コード!E61</f>
        <v>波佐見</v>
      </c>
      <c r="F34" s="44"/>
      <c r="G34" s="50"/>
      <c r="H34" s="68"/>
      <c r="I34" s="44"/>
      <c r="J34" s="50"/>
      <c r="K34" s="68"/>
      <c r="L34" s="44"/>
      <c r="M34" s="50"/>
      <c r="N34" s="68"/>
      <c r="O34" s="44"/>
    </row>
    <row r="35" spans="1:16" ht="11.45" customHeight="1">
      <c r="C35" s="44"/>
      <c r="F35" s="44"/>
      <c r="I35" s="44"/>
      <c r="L35" s="44"/>
      <c r="M35" s="45"/>
      <c r="N35" s="45"/>
      <c r="O35" s="44"/>
    </row>
    <row r="36" spans="1:16" ht="11.45" customHeight="1">
      <c r="C36" s="44"/>
      <c r="F36" s="44"/>
      <c r="I36" s="44"/>
      <c r="L36" s="44"/>
      <c r="M36" s="44"/>
      <c r="N36" s="44"/>
      <c r="O36" s="44"/>
    </row>
    <row r="37" spans="1:16" ht="11.45" customHeight="1">
      <c r="C37" s="44"/>
      <c r="F37" s="44"/>
      <c r="I37" s="44"/>
      <c r="L37" s="44"/>
      <c r="M37" s="44"/>
      <c r="N37" s="44"/>
      <c r="O37" s="44"/>
    </row>
    <row r="38" spans="1:16" ht="11.45" customHeight="1">
      <c r="C38" s="44"/>
      <c r="F38" s="44"/>
      <c r="I38" s="44"/>
      <c r="L38" s="44"/>
      <c r="M38" s="44"/>
      <c r="N38" s="44"/>
      <c r="O38" s="44"/>
    </row>
    <row r="39" spans="1:16" ht="11.45" customHeight="1">
      <c r="C39" s="44"/>
      <c r="F39" s="44"/>
      <c r="I39" s="44"/>
      <c r="L39" s="44"/>
      <c r="M39" s="44"/>
      <c r="N39" s="44"/>
      <c r="O39" s="44"/>
    </row>
    <row r="40" spans="1:16" ht="11.45" customHeight="1">
      <c r="C40" s="44"/>
      <c r="F40" s="44"/>
      <c r="I40" s="44"/>
      <c r="L40" s="44"/>
      <c r="M40" s="44"/>
      <c r="N40" s="44"/>
      <c r="O40" s="44"/>
    </row>
    <row r="41" spans="1:16" ht="11.45" customHeight="1">
      <c r="C41" s="44"/>
      <c r="F41" s="44"/>
      <c r="I41" s="44"/>
      <c r="L41" s="44"/>
      <c r="M41" s="44"/>
      <c r="N41" s="44"/>
      <c r="O41" s="44"/>
    </row>
    <row r="42" spans="1:16" ht="11.45" customHeight="1">
      <c r="C42" s="44"/>
      <c r="F42" s="44"/>
      <c r="I42" s="44"/>
      <c r="L42" s="44"/>
      <c r="M42" s="44"/>
      <c r="N42" s="44"/>
      <c r="O42" s="44"/>
    </row>
    <row r="43" spans="1:16" ht="11.45" customHeight="1">
      <c r="C43" s="44"/>
      <c r="F43" s="44"/>
      <c r="I43" s="44"/>
      <c r="L43" s="44"/>
      <c r="M43" s="44"/>
      <c r="N43" s="44"/>
      <c r="O43" s="44"/>
    </row>
    <row r="44" spans="1:16" ht="11.45" customHeight="1">
      <c r="C44" s="44"/>
      <c r="F44" s="44"/>
      <c r="I44" s="44"/>
      <c r="L44" s="44"/>
      <c r="M44" s="44"/>
      <c r="N44" s="44"/>
      <c r="O44" s="44"/>
    </row>
    <row r="45" spans="1:16" ht="11.45" customHeight="1">
      <c r="C45" s="44"/>
      <c r="F45" s="44"/>
      <c r="I45" s="44"/>
      <c r="L45" s="44"/>
      <c r="M45" s="44"/>
      <c r="N45" s="44"/>
      <c r="O45" s="44"/>
    </row>
    <row r="46" spans="1:16" ht="11.45" customHeight="1">
      <c r="C46" s="44"/>
      <c r="F46" s="44"/>
      <c r="I46" s="44"/>
      <c r="L46" s="44"/>
      <c r="M46" s="44"/>
      <c r="N46" s="44"/>
      <c r="O46" s="44"/>
    </row>
    <row r="47" spans="1:16" ht="11.45" customHeight="1">
      <c r="C47" s="44"/>
      <c r="F47" s="44"/>
      <c r="I47" s="44"/>
      <c r="L47" s="44"/>
      <c r="M47" s="44"/>
      <c r="N47" s="44"/>
      <c r="O47" s="44"/>
    </row>
    <row r="48" spans="1:16" ht="11.45" customHeight="1">
      <c r="C48" s="44"/>
      <c r="F48" s="44"/>
      <c r="I48" s="44"/>
      <c r="L48" s="44"/>
      <c r="M48" s="44"/>
      <c r="N48" s="44"/>
      <c r="O48" s="44"/>
    </row>
    <row r="49" spans="3:15" ht="11.45" customHeight="1">
      <c r="C49" s="44"/>
      <c r="F49" s="44"/>
      <c r="I49" s="44"/>
      <c r="L49" s="52"/>
      <c r="M49" s="44"/>
      <c r="N49" s="44"/>
      <c r="O49" s="44"/>
    </row>
    <row r="50" spans="3:15" ht="11.45" customHeight="1">
      <c r="C50" s="44"/>
      <c r="F50" s="44"/>
      <c r="I50" s="44"/>
      <c r="L50" s="44"/>
      <c r="M50" s="52"/>
      <c r="N50" s="52"/>
      <c r="O50" s="44"/>
    </row>
    <row r="51" spans="3:15" ht="11.45" customHeight="1">
      <c r="C51" s="44"/>
      <c r="F51" s="44"/>
      <c r="I51" s="44"/>
      <c r="L51" s="44"/>
      <c r="M51" s="44"/>
      <c r="N51" s="44"/>
      <c r="O51" s="44"/>
    </row>
    <row r="52" spans="3:15" ht="11.45" customHeight="1">
      <c r="C52" s="43"/>
      <c r="F52" s="43"/>
      <c r="I52" s="43"/>
      <c r="L52" s="44"/>
      <c r="M52" s="44"/>
      <c r="N52" s="44"/>
      <c r="O52" s="43"/>
    </row>
    <row r="53" spans="3:15" ht="11.45" customHeight="1">
      <c r="L53" s="44"/>
      <c r="M53" s="44"/>
      <c r="N53" s="44"/>
    </row>
    <row r="54" spans="3:15" ht="11.45" customHeight="1">
      <c r="L54" s="44"/>
      <c r="M54" s="44"/>
      <c r="N54" s="44"/>
    </row>
    <row r="55" spans="3:15" ht="11.45" customHeight="1">
      <c r="L55" s="44"/>
      <c r="M55" s="44"/>
      <c r="N55" s="44"/>
    </row>
    <row r="56" spans="3:15" ht="11.45" customHeight="1">
      <c r="L56" s="52"/>
      <c r="M56" s="44"/>
      <c r="N56" s="44"/>
    </row>
    <row r="57" spans="3:15" ht="11.45" customHeight="1">
      <c r="L57" s="44"/>
      <c r="M57" s="52"/>
      <c r="N57" s="52"/>
    </row>
    <row r="58" spans="3:15" ht="11.45" customHeight="1">
      <c r="L58" s="44"/>
      <c r="M58" s="44"/>
      <c r="N58" s="44"/>
    </row>
    <row r="59" spans="3:15" ht="10.5" customHeight="1">
      <c r="M59" s="44"/>
      <c r="N59" s="44"/>
    </row>
    <row r="60" spans="3:15" ht="10.5" customHeight="1">
      <c r="L60" s="45"/>
    </row>
    <row r="61" spans="3:15" ht="10.5" customHeight="1">
      <c r="L61" s="44"/>
      <c r="M61" s="45"/>
      <c r="N61" s="45"/>
    </row>
    <row r="62" spans="3:15" ht="10.5" customHeight="1">
      <c r="L62" s="44"/>
      <c r="M62" s="44"/>
      <c r="N62" s="44"/>
    </row>
    <row r="63" spans="3:15" ht="10.5" customHeight="1">
      <c r="L63" s="44"/>
      <c r="M63" s="44"/>
      <c r="N63" s="44"/>
    </row>
    <row r="64" spans="3:15" ht="10.5" customHeight="1">
      <c r="L64" s="44"/>
      <c r="M64" s="44"/>
      <c r="N64" s="44"/>
    </row>
    <row r="65" spans="12:14" ht="10.5" customHeight="1">
      <c r="L65" s="52"/>
      <c r="M65" s="44"/>
      <c r="N65" s="44"/>
    </row>
    <row r="66" spans="12:14" ht="10.5" customHeight="1">
      <c r="L66" s="44"/>
      <c r="M66" s="52"/>
      <c r="N66" s="52"/>
    </row>
    <row r="67" spans="12:14" ht="10.5" customHeight="1">
      <c r="L67" s="44"/>
      <c r="M67" s="44"/>
      <c r="N67" s="44"/>
    </row>
    <row r="68" spans="12:14" ht="10.5" customHeight="1">
      <c r="L68" s="44"/>
      <c r="M68" s="44"/>
      <c r="N68" s="44"/>
    </row>
    <row r="69" spans="12:14">
      <c r="L69" s="44"/>
      <c r="M69" s="44"/>
      <c r="N69" s="44"/>
    </row>
    <row r="70" spans="12:14">
      <c r="L70" s="44"/>
      <c r="M70" s="44"/>
      <c r="N70" s="44"/>
    </row>
    <row r="71" spans="12:14">
      <c r="L71" s="44"/>
      <c r="M71" s="44"/>
      <c r="N71" s="44"/>
    </row>
    <row r="72" spans="12:14">
      <c r="L72" s="44"/>
      <c r="M72" s="44"/>
      <c r="N72" s="44"/>
    </row>
    <row r="73" spans="12:14">
      <c r="L73" s="44"/>
      <c r="M73" s="44"/>
      <c r="N73" s="44"/>
    </row>
    <row r="74" spans="12:14">
      <c r="L74" s="44"/>
      <c r="M74" s="44"/>
      <c r="N74" s="44"/>
    </row>
    <row r="75" spans="12:14">
      <c r="L75" s="44"/>
      <c r="M75" s="44"/>
      <c r="N75" s="44"/>
    </row>
    <row r="76" spans="12:14">
      <c r="L76" s="44"/>
      <c r="M76" s="44"/>
      <c r="N76" s="44"/>
    </row>
    <row r="77" spans="12:14">
      <c r="L77" s="44"/>
      <c r="M77" s="44"/>
      <c r="N77" s="44"/>
    </row>
    <row r="78" spans="12:14">
      <c r="L78" s="44"/>
      <c r="M78" s="44"/>
      <c r="N78" s="44"/>
    </row>
    <row r="79" spans="12:14">
      <c r="L79" s="44"/>
      <c r="M79" s="44"/>
      <c r="N79" s="44"/>
    </row>
    <row r="80" spans="12:14">
      <c r="L80" s="44"/>
      <c r="M80" s="44"/>
      <c r="N80" s="44"/>
    </row>
    <row r="81" spans="13:14">
      <c r="M81" s="44"/>
      <c r="N81" s="44"/>
    </row>
  </sheetData>
  <mergeCells count="6">
    <mergeCell ref="A1:N1"/>
    <mergeCell ref="A3:B3"/>
    <mergeCell ref="D3:E3"/>
    <mergeCell ref="G3:H3"/>
    <mergeCell ref="J3:K3"/>
    <mergeCell ref="M3:N3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1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1"/>
  <sheetViews>
    <sheetView topLeftCell="A96" zoomScale="85" zoomScaleNormal="85" zoomScaleSheetLayoutView="100" workbookViewId="0">
      <selection activeCell="G104" sqref="G104"/>
    </sheetView>
  </sheetViews>
  <sheetFormatPr defaultColWidth="9" defaultRowHeight="12"/>
  <cols>
    <col min="1" max="1" width="5.5" style="41" bestFit="1" customWidth="1"/>
    <col min="2" max="2" width="11.625" style="41" bestFit="1" customWidth="1"/>
    <col min="3" max="3" width="24.875" style="41" bestFit="1" customWidth="1"/>
    <col min="4" max="4" width="5.5" style="21" customWidth="1"/>
    <col min="5" max="5" width="23.75" style="21" bestFit="1" customWidth="1"/>
    <col min="6" max="6" width="41.375" style="21" bestFit="1" customWidth="1"/>
    <col min="7" max="7" width="21.375" style="21" bestFit="1" customWidth="1"/>
    <col min="8" max="8" width="9" style="21" customWidth="1"/>
    <col min="9" max="9" width="9" style="21"/>
    <col min="10" max="10" width="9" style="21" customWidth="1"/>
    <col min="11" max="13" width="9" style="21"/>
    <col min="14" max="14" width="9" style="21" customWidth="1"/>
    <col min="15" max="17" width="9" style="21"/>
    <col min="18" max="18" width="9" style="21" customWidth="1"/>
    <col min="19" max="16384" width="9" style="21"/>
  </cols>
  <sheetData>
    <row r="1" spans="1:7" ht="27">
      <c r="A1" s="16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9" t="s">
        <v>15</v>
      </c>
      <c r="G1" s="20" t="s">
        <v>16</v>
      </c>
    </row>
    <row r="2" spans="1:7" ht="15">
      <c r="A2" s="57">
        <v>1</v>
      </c>
      <c r="B2" s="22" t="s">
        <v>17</v>
      </c>
      <c r="C2" s="22" t="s">
        <v>61</v>
      </c>
      <c r="D2" s="22">
        <v>101</v>
      </c>
      <c r="E2" s="58" t="s">
        <v>62</v>
      </c>
      <c r="F2" s="59" t="s">
        <v>63</v>
      </c>
      <c r="G2" s="23"/>
    </row>
    <row r="3" spans="1:7" ht="15">
      <c r="A3" s="60">
        <v>1</v>
      </c>
      <c r="B3" s="24" t="s">
        <v>17</v>
      </c>
      <c r="C3" s="24" t="s">
        <v>61</v>
      </c>
      <c r="D3" s="24">
        <v>102</v>
      </c>
      <c r="E3" s="25" t="s">
        <v>64</v>
      </c>
      <c r="F3" s="28" t="s">
        <v>65</v>
      </c>
      <c r="G3" s="26"/>
    </row>
    <row r="4" spans="1:7" ht="15">
      <c r="A4" s="60">
        <v>1</v>
      </c>
      <c r="B4" s="24" t="s">
        <v>17</v>
      </c>
      <c r="C4" s="24" t="s">
        <v>61</v>
      </c>
      <c r="D4" s="24">
        <v>103</v>
      </c>
      <c r="E4" s="25" t="s">
        <v>66</v>
      </c>
      <c r="F4" s="28" t="s">
        <v>67</v>
      </c>
      <c r="G4" s="26"/>
    </row>
    <row r="5" spans="1:7" ht="15">
      <c r="A5" s="60">
        <v>1</v>
      </c>
      <c r="B5" s="24" t="s">
        <v>17</v>
      </c>
      <c r="C5" s="24" t="s">
        <v>61</v>
      </c>
      <c r="D5" s="24">
        <v>104</v>
      </c>
      <c r="E5" s="25" t="s">
        <v>68</v>
      </c>
      <c r="F5" s="28" t="s">
        <v>69</v>
      </c>
      <c r="G5" s="26"/>
    </row>
    <row r="6" spans="1:7" ht="15">
      <c r="A6" s="60">
        <v>1</v>
      </c>
      <c r="B6" s="24" t="s">
        <v>17</v>
      </c>
      <c r="C6" s="24" t="s">
        <v>61</v>
      </c>
      <c r="D6" s="24">
        <v>105</v>
      </c>
      <c r="E6" s="25" t="s">
        <v>70</v>
      </c>
      <c r="F6" s="28" t="s">
        <v>71</v>
      </c>
      <c r="G6" s="26"/>
    </row>
    <row r="7" spans="1:7" ht="15">
      <c r="A7" s="60">
        <v>1</v>
      </c>
      <c r="B7" s="24" t="s">
        <v>17</v>
      </c>
      <c r="C7" s="24" t="s">
        <v>61</v>
      </c>
      <c r="D7" s="24">
        <v>106</v>
      </c>
      <c r="E7" s="25" t="s">
        <v>72</v>
      </c>
      <c r="F7" s="28" t="s">
        <v>73</v>
      </c>
      <c r="G7" s="26"/>
    </row>
    <row r="8" spans="1:7" ht="15">
      <c r="A8" s="60">
        <v>1</v>
      </c>
      <c r="B8" s="24" t="s">
        <v>17</v>
      </c>
      <c r="C8" s="24" t="s">
        <v>61</v>
      </c>
      <c r="D8" s="24">
        <v>107</v>
      </c>
      <c r="E8" s="25" t="s">
        <v>74</v>
      </c>
      <c r="F8" s="28" t="s">
        <v>75</v>
      </c>
      <c r="G8" s="26"/>
    </row>
    <row r="9" spans="1:7" ht="15">
      <c r="A9" s="60">
        <v>1</v>
      </c>
      <c r="B9" s="24" t="s">
        <v>17</v>
      </c>
      <c r="C9" s="24" t="s">
        <v>61</v>
      </c>
      <c r="D9" s="24">
        <v>108</v>
      </c>
      <c r="E9" s="25" t="s">
        <v>76</v>
      </c>
      <c r="F9" s="28" t="s">
        <v>77</v>
      </c>
      <c r="G9" s="26"/>
    </row>
    <row r="10" spans="1:7" ht="15">
      <c r="A10" s="60">
        <v>1</v>
      </c>
      <c r="B10" s="24" t="s">
        <v>17</v>
      </c>
      <c r="C10" s="24" t="s">
        <v>61</v>
      </c>
      <c r="D10" s="24">
        <v>109</v>
      </c>
      <c r="E10" s="25" t="s">
        <v>78</v>
      </c>
      <c r="F10" s="28" t="s">
        <v>79</v>
      </c>
      <c r="G10" s="26"/>
    </row>
    <row r="11" spans="1:7" ht="15">
      <c r="A11" s="60">
        <v>1</v>
      </c>
      <c r="B11" s="24" t="s">
        <v>17</v>
      </c>
      <c r="C11" s="24" t="s">
        <v>61</v>
      </c>
      <c r="D11" s="24">
        <v>110</v>
      </c>
      <c r="E11" s="25" t="s">
        <v>80</v>
      </c>
      <c r="F11" s="28" t="s">
        <v>81</v>
      </c>
      <c r="G11" s="26"/>
    </row>
    <row r="12" spans="1:7" ht="15">
      <c r="A12" s="60">
        <v>1</v>
      </c>
      <c r="B12" s="24" t="s">
        <v>17</v>
      </c>
      <c r="C12" s="24" t="s">
        <v>61</v>
      </c>
      <c r="D12" s="24">
        <v>111</v>
      </c>
      <c r="E12" s="25" t="s">
        <v>82</v>
      </c>
      <c r="F12" s="28" t="s">
        <v>83</v>
      </c>
      <c r="G12" s="26"/>
    </row>
    <row r="13" spans="1:7" ht="15">
      <c r="A13" s="60">
        <v>1</v>
      </c>
      <c r="B13" s="24" t="s">
        <v>17</v>
      </c>
      <c r="C13" s="24" t="s">
        <v>61</v>
      </c>
      <c r="D13" s="24">
        <v>112</v>
      </c>
      <c r="E13" s="25" t="s">
        <v>84</v>
      </c>
      <c r="F13" s="28" t="s">
        <v>85</v>
      </c>
      <c r="G13" s="26"/>
    </row>
    <row r="14" spans="1:7" ht="15">
      <c r="A14" s="60">
        <v>1</v>
      </c>
      <c r="B14" s="24" t="s">
        <v>17</v>
      </c>
      <c r="C14" s="24" t="s">
        <v>18</v>
      </c>
      <c r="D14" s="24">
        <v>113</v>
      </c>
      <c r="E14" s="25" t="s">
        <v>86</v>
      </c>
      <c r="F14" s="28" t="s">
        <v>87</v>
      </c>
      <c r="G14" s="26"/>
    </row>
    <row r="15" spans="1:7" ht="15">
      <c r="A15" s="60">
        <v>1</v>
      </c>
      <c r="B15" s="24" t="s">
        <v>17</v>
      </c>
      <c r="C15" s="24" t="s">
        <v>61</v>
      </c>
      <c r="D15" s="24">
        <v>114</v>
      </c>
      <c r="E15" s="25" t="s">
        <v>88</v>
      </c>
      <c r="F15" s="28" t="s">
        <v>89</v>
      </c>
      <c r="G15" s="26"/>
    </row>
    <row r="16" spans="1:7" ht="15">
      <c r="A16" s="60">
        <v>1</v>
      </c>
      <c r="B16" s="24" t="s">
        <v>17</v>
      </c>
      <c r="C16" s="24" t="s">
        <v>61</v>
      </c>
      <c r="D16" s="24">
        <v>115</v>
      </c>
      <c r="E16" s="25" t="s">
        <v>90</v>
      </c>
      <c r="F16" s="28" t="s">
        <v>91</v>
      </c>
      <c r="G16" s="26"/>
    </row>
    <row r="17" spans="1:7" ht="15">
      <c r="A17" s="60">
        <v>1</v>
      </c>
      <c r="B17" s="24" t="s">
        <v>17</v>
      </c>
      <c r="C17" s="24" t="s">
        <v>61</v>
      </c>
      <c r="D17" s="24">
        <v>116</v>
      </c>
      <c r="E17" s="25" t="s">
        <v>92</v>
      </c>
      <c r="F17" s="28" t="s">
        <v>93</v>
      </c>
      <c r="G17" s="26"/>
    </row>
    <row r="18" spans="1:7" ht="15">
      <c r="A18" s="60">
        <v>1</v>
      </c>
      <c r="B18" s="24" t="s">
        <v>17</v>
      </c>
      <c r="C18" s="24" t="s">
        <v>61</v>
      </c>
      <c r="D18" s="24">
        <v>117</v>
      </c>
      <c r="E18" s="25" t="s">
        <v>94</v>
      </c>
      <c r="F18" s="28" t="s">
        <v>95</v>
      </c>
      <c r="G18" s="26"/>
    </row>
    <row r="19" spans="1:7" ht="15">
      <c r="A19" s="60">
        <v>1</v>
      </c>
      <c r="B19" s="24" t="s">
        <v>17</v>
      </c>
      <c r="C19" s="24" t="s">
        <v>61</v>
      </c>
      <c r="D19" s="24">
        <v>118</v>
      </c>
      <c r="E19" s="25" t="s">
        <v>96</v>
      </c>
      <c r="F19" s="28" t="s">
        <v>97</v>
      </c>
      <c r="G19" s="26"/>
    </row>
    <row r="20" spans="1:7" ht="15">
      <c r="A20" s="60">
        <v>1</v>
      </c>
      <c r="B20" s="24" t="s">
        <v>17</v>
      </c>
      <c r="C20" s="24" t="s">
        <v>61</v>
      </c>
      <c r="D20" s="24">
        <v>119</v>
      </c>
      <c r="E20" s="25" t="s">
        <v>98</v>
      </c>
      <c r="F20" s="28" t="s">
        <v>99</v>
      </c>
      <c r="G20" s="26"/>
    </row>
    <row r="21" spans="1:7" ht="15">
      <c r="A21" s="60">
        <v>1</v>
      </c>
      <c r="B21" s="24" t="s">
        <v>17</v>
      </c>
      <c r="C21" s="24" t="s">
        <v>61</v>
      </c>
      <c r="D21" s="24">
        <v>120</v>
      </c>
      <c r="E21" s="25" t="s">
        <v>100</v>
      </c>
      <c r="F21" s="28" t="s">
        <v>101</v>
      </c>
      <c r="G21" s="26"/>
    </row>
    <row r="22" spans="1:7" ht="15">
      <c r="A22" s="60">
        <v>1</v>
      </c>
      <c r="B22" s="24" t="s">
        <v>17</v>
      </c>
      <c r="C22" s="24" t="s">
        <v>61</v>
      </c>
      <c r="D22" s="24">
        <v>121</v>
      </c>
      <c r="E22" s="25" t="s">
        <v>102</v>
      </c>
      <c r="F22" s="28" t="s">
        <v>103</v>
      </c>
      <c r="G22" s="26"/>
    </row>
    <row r="23" spans="1:7" ht="15">
      <c r="A23" s="60">
        <v>1</v>
      </c>
      <c r="B23" s="24" t="s">
        <v>17</v>
      </c>
      <c r="C23" s="24" t="s">
        <v>61</v>
      </c>
      <c r="D23" s="24">
        <v>122</v>
      </c>
      <c r="E23" s="27" t="s">
        <v>56</v>
      </c>
      <c r="F23" s="28" t="s">
        <v>104</v>
      </c>
      <c r="G23" s="26"/>
    </row>
    <row r="24" spans="1:7" ht="15">
      <c r="A24" s="60">
        <v>1</v>
      </c>
      <c r="B24" s="24" t="s">
        <v>17</v>
      </c>
      <c r="C24" s="24" t="s">
        <v>61</v>
      </c>
      <c r="D24" s="24">
        <v>123</v>
      </c>
      <c r="E24" s="27" t="s">
        <v>105</v>
      </c>
      <c r="F24" s="28" t="s">
        <v>106</v>
      </c>
      <c r="G24" s="26"/>
    </row>
    <row r="25" spans="1:7" ht="15">
      <c r="A25" s="60">
        <v>1</v>
      </c>
      <c r="B25" s="24" t="s">
        <v>17</v>
      </c>
      <c r="C25" s="24" t="s">
        <v>61</v>
      </c>
      <c r="D25" s="24">
        <v>124</v>
      </c>
      <c r="E25" s="27" t="s">
        <v>107</v>
      </c>
      <c r="F25" s="28" t="s">
        <v>108</v>
      </c>
      <c r="G25" s="26"/>
    </row>
    <row r="26" spans="1:7" ht="15">
      <c r="A26" s="60">
        <v>1</v>
      </c>
      <c r="B26" s="24" t="s">
        <v>17</v>
      </c>
      <c r="C26" s="24" t="s">
        <v>61</v>
      </c>
      <c r="D26" s="24">
        <v>125</v>
      </c>
      <c r="E26" s="27" t="s">
        <v>109</v>
      </c>
      <c r="F26" s="28" t="s">
        <v>110</v>
      </c>
      <c r="G26" s="26"/>
    </row>
    <row r="27" spans="1:7" ht="15">
      <c r="A27" s="60">
        <v>1</v>
      </c>
      <c r="B27" s="24" t="s">
        <v>17</v>
      </c>
      <c r="C27" s="24" t="s">
        <v>61</v>
      </c>
      <c r="D27" s="24">
        <v>126</v>
      </c>
      <c r="E27" s="27" t="s">
        <v>111</v>
      </c>
      <c r="F27" s="28" t="s">
        <v>112</v>
      </c>
      <c r="G27" s="26"/>
    </row>
    <row r="28" spans="1:7" ht="15">
      <c r="A28" s="60">
        <v>1</v>
      </c>
      <c r="B28" s="24" t="s">
        <v>17</v>
      </c>
      <c r="C28" s="24" t="s">
        <v>61</v>
      </c>
      <c r="D28" s="24">
        <v>127</v>
      </c>
      <c r="E28" s="27" t="s">
        <v>113</v>
      </c>
      <c r="F28" s="28" t="s">
        <v>114</v>
      </c>
      <c r="G28" s="26"/>
    </row>
    <row r="29" spans="1:7" ht="15">
      <c r="A29" s="60">
        <v>1</v>
      </c>
      <c r="B29" s="24" t="s">
        <v>17</v>
      </c>
      <c r="C29" s="24" t="s">
        <v>61</v>
      </c>
      <c r="D29" s="24">
        <v>128</v>
      </c>
      <c r="E29" s="27" t="s">
        <v>115</v>
      </c>
      <c r="F29" s="28" t="s">
        <v>116</v>
      </c>
      <c r="G29" s="26"/>
    </row>
    <row r="30" spans="1:7" ht="15">
      <c r="A30" s="60">
        <v>1</v>
      </c>
      <c r="B30" s="24" t="s">
        <v>17</v>
      </c>
      <c r="C30" s="24" t="s">
        <v>61</v>
      </c>
      <c r="D30" s="24">
        <v>129</v>
      </c>
      <c r="E30" s="27" t="s">
        <v>50</v>
      </c>
      <c r="F30" s="28" t="s">
        <v>117</v>
      </c>
      <c r="G30" s="26"/>
    </row>
    <row r="31" spans="1:7" ht="15">
      <c r="A31" s="60">
        <v>1</v>
      </c>
      <c r="B31" s="24" t="s">
        <v>17</v>
      </c>
      <c r="C31" s="24" t="s">
        <v>61</v>
      </c>
      <c r="D31" s="24">
        <v>130</v>
      </c>
      <c r="E31" s="27" t="s">
        <v>118</v>
      </c>
      <c r="F31" s="28" t="s">
        <v>119</v>
      </c>
      <c r="G31" s="26"/>
    </row>
    <row r="32" spans="1:7" ht="15">
      <c r="A32" s="60">
        <v>1</v>
      </c>
      <c r="B32" s="24" t="s">
        <v>17</v>
      </c>
      <c r="C32" s="24" t="s">
        <v>61</v>
      </c>
      <c r="D32" s="24">
        <v>131</v>
      </c>
      <c r="E32" s="27" t="s">
        <v>120</v>
      </c>
      <c r="F32" s="28" t="s">
        <v>121</v>
      </c>
      <c r="G32" s="26"/>
    </row>
    <row r="33" spans="1:7" ht="15">
      <c r="A33" s="60">
        <v>1</v>
      </c>
      <c r="B33" s="24" t="s">
        <v>17</v>
      </c>
      <c r="C33" s="24" t="s">
        <v>61</v>
      </c>
      <c r="D33" s="24">
        <v>132</v>
      </c>
      <c r="E33" s="27" t="s">
        <v>122</v>
      </c>
      <c r="F33" s="28" t="s">
        <v>123</v>
      </c>
      <c r="G33" s="26"/>
    </row>
    <row r="34" spans="1:7" ht="15">
      <c r="A34" s="60">
        <v>1</v>
      </c>
      <c r="B34" s="24" t="s">
        <v>17</v>
      </c>
      <c r="C34" s="24" t="s">
        <v>61</v>
      </c>
      <c r="D34" s="24">
        <v>133</v>
      </c>
      <c r="E34" s="27" t="s">
        <v>124</v>
      </c>
      <c r="F34" s="28" t="s">
        <v>125</v>
      </c>
      <c r="G34" s="26"/>
    </row>
    <row r="35" spans="1:7" ht="15">
      <c r="A35" s="60">
        <v>1</v>
      </c>
      <c r="B35" s="24" t="s">
        <v>17</v>
      </c>
      <c r="C35" s="24" t="s">
        <v>61</v>
      </c>
      <c r="D35" s="24">
        <v>134</v>
      </c>
      <c r="E35" s="27" t="s">
        <v>126</v>
      </c>
      <c r="F35" s="28" t="s">
        <v>127</v>
      </c>
      <c r="G35" s="26"/>
    </row>
    <row r="36" spans="1:7" ht="15">
      <c r="A36" s="60">
        <v>1</v>
      </c>
      <c r="B36" s="24" t="s">
        <v>17</v>
      </c>
      <c r="C36" s="24" t="s">
        <v>61</v>
      </c>
      <c r="D36" s="24">
        <v>135</v>
      </c>
      <c r="E36" s="27" t="s">
        <v>51</v>
      </c>
      <c r="F36" s="28" t="s">
        <v>128</v>
      </c>
      <c r="G36" s="26"/>
    </row>
    <row r="37" spans="1:7" ht="15">
      <c r="A37" s="60">
        <v>1</v>
      </c>
      <c r="B37" s="24" t="s">
        <v>17</v>
      </c>
      <c r="C37" s="24" t="s">
        <v>61</v>
      </c>
      <c r="D37" s="24">
        <v>136</v>
      </c>
      <c r="E37" s="27" t="s">
        <v>129</v>
      </c>
      <c r="F37" s="28" t="s">
        <v>130</v>
      </c>
      <c r="G37" s="26"/>
    </row>
    <row r="38" spans="1:7" ht="15">
      <c r="A38" s="60">
        <v>1</v>
      </c>
      <c r="B38" s="24" t="s">
        <v>17</v>
      </c>
      <c r="C38" s="24" t="s">
        <v>61</v>
      </c>
      <c r="D38" s="24">
        <v>137</v>
      </c>
      <c r="E38" s="27" t="s">
        <v>131</v>
      </c>
      <c r="F38" s="28" t="s">
        <v>132</v>
      </c>
      <c r="G38" s="26"/>
    </row>
    <row r="39" spans="1:7" ht="15">
      <c r="A39" s="60">
        <v>1</v>
      </c>
      <c r="B39" s="24" t="s">
        <v>17</v>
      </c>
      <c r="C39" s="24" t="s">
        <v>61</v>
      </c>
      <c r="D39" s="24">
        <v>138</v>
      </c>
      <c r="E39" s="27" t="s">
        <v>133</v>
      </c>
      <c r="F39" s="28" t="s">
        <v>134</v>
      </c>
      <c r="G39" s="26"/>
    </row>
    <row r="40" spans="1:7" ht="15">
      <c r="A40" s="60">
        <v>1</v>
      </c>
      <c r="B40" s="24" t="s">
        <v>17</v>
      </c>
      <c r="C40" s="24" t="s">
        <v>61</v>
      </c>
      <c r="D40" s="24">
        <v>139</v>
      </c>
      <c r="E40" s="27" t="s">
        <v>54</v>
      </c>
      <c r="F40" s="28" t="s">
        <v>135</v>
      </c>
      <c r="G40" s="26"/>
    </row>
    <row r="41" spans="1:7" ht="15">
      <c r="A41" s="60">
        <v>1</v>
      </c>
      <c r="B41" s="24" t="s">
        <v>17</v>
      </c>
      <c r="C41" s="24" t="s">
        <v>61</v>
      </c>
      <c r="D41" s="24">
        <v>140</v>
      </c>
      <c r="E41" s="27" t="s">
        <v>55</v>
      </c>
      <c r="F41" s="28" t="s">
        <v>136</v>
      </c>
      <c r="G41" s="26"/>
    </row>
    <row r="42" spans="1:7" ht="15">
      <c r="A42" s="60">
        <v>1</v>
      </c>
      <c r="B42" s="24" t="s">
        <v>17</v>
      </c>
      <c r="C42" s="24" t="s">
        <v>61</v>
      </c>
      <c r="D42" s="24">
        <v>141</v>
      </c>
      <c r="E42" s="27" t="s">
        <v>137</v>
      </c>
      <c r="F42" s="28" t="s">
        <v>138</v>
      </c>
      <c r="G42" s="26"/>
    </row>
    <row r="43" spans="1:7" ht="15">
      <c r="A43" s="60">
        <v>1</v>
      </c>
      <c r="B43" s="24" t="s">
        <v>17</v>
      </c>
      <c r="C43" s="24" t="s">
        <v>61</v>
      </c>
      <c r="D43" s="24">
        <v>142</v>
      </c>
      <c r="E43" s="27" t="s">
        <v>139</v>
      </c>
      <c r="F43" s="28" t="s">
        <v>140</v>
      </c>
      <c r="G43" s="26"/>
    </row>
    <row r="44" spans="1:7" ht="15">
      <c r="A44" s="60">
        <v>1</v>
      </c>
      <c r="B44" s="24" t="s">
        <v>17</v>
      </c>
      <c r="C44" s="24" t="s">
        <v>61</v>
      </c>
      <c r="D44" s="24">
        <v>143</v>
      </c>
      <c r="E44" s="27" t="s">
        <v>141</v>
      </c>
      <c r="F44" s="28" t="s">
        <v>142</v>
      </c>
      <c r="G44" s="26"/>
    </row>
    <row r="45" spans="1:7" ht="15">
      <c r="A45" s="60">
        <v>1</v>
      </c>
      <c r="B45" s="24" t="s">
        <v>17</v>
      </c>
      <c r="C45" s="24" t="s">
        <v>61</v>
      </c>
      <c r="D45" s="24">
        <v>144</v>
      </c>
      <c r="E45" s="27" t="s">
        <v>143</v>
      </c>
      <c r="F45" s="28" t="s">
        <v>144</v>
      </c>
      <c r="G45" s="26"/>
    </row>
    <row r="46" spans="1:7" ht="15">
      <c r="A46" s="60">
        <v>1</v>
      </c>
      <c r="B46" s="24" t="s">
        <v>17</v>
      </c>
      <c r="C46" s="24" t="s">
        <v>61</v>
      </c>
      <c r="D46" s="24">
        <v>145</v>
      </c>
      <c r="E46" s="27" t="s">
        <v>145</v>
      </c>
      <c r="F46" s="28" t="s">
        <v>146</v>
      </c>
      <c r="G46" s="26"/>
    </row>
    <row r="47" spans="1:7" ht="15">
      <c r="A47" s="60">
        <v>1</v>
      </c>
      <c r="B47" s="24" t="s">
        <v>17</v>
      </c>
      <c r="C47" s="24" t="s">
        <v>61</v>
      </c>
      <c r="D47" s="24">
        <v>146</v>
      </c>
      <c r="E47" s="27" t="s">
        <v>147</v>
      </c>
      <c r="F47" s="28" t="s">
        <v>148</v>
      </c>
      <c r="G47" s="26"/>
    </row>
    <row r="48" spans="1:7" ht="15">
      <c r="A48" s="60">
        <v>1</v>
      </c>
      <c r="B48" s="24" t="s">
        <v>17</v>
      </c>
      <c r="C48" s="24" t="s">
        <v>61</v>
      </c>
      <c r="D48" s="24">
        <v>147</v>
      </c>
      <c r="E48" s="27" t="s">
        <v>149</v>
      </c>
      <c r="F48" s="28" t="s">
        <v>150</v>
      </c>
      <c r="G48" s="26"/>
    </row>
    <row r="49" spans="1:7" ht="15">
      <c r="A49" s="60">
        <v>1</v>
      </c>
      <c r="B49" s="24" t="s">
        <v>17</v>
      </c>
      <c r="C49" s="24" t="s">
        <v>61</v>
      </c>
      <c r="D49" s="24">
        <v>148</v>
      </c>
      <c r="E49" s="27" t="s">
        <v>151</v>
      </c>
      <c r="F49" s="28" t="s">
        <v>152</v>
      </c>
      <c r="G49" s="26"/>
    </row>
    <row r="50" spans="1:7" ht="15">
      <c r="A50" s="60">
        <v>1</v>
      </c>
      <c r="B50" s="24" t="s">
        <v>17</v>
      </c>
      <c r="C50" s="24" t="s">
        <v>61</v>
      </c>
      <c r="D50" s="24">
        <v>149</v>
      </c>
      <c r="E50" s="27" t="s">
        <v>153</v>
      </c>
      <c r="F50" s="28" t="s">
        <v>154</v>
      </c>
      <c r="G50" s="26"/>
    </row>
    <row r="51" spans="1:7" ht="15">
      <c r="A51" s="60">
        <v>1</v>
      </c>
      <c r="B51" s="24" t="s">
        <v>17</v>
      </c>
      <c r="C51" s="24" t="s">
        <v>61</v>
      </c>
      <c r="D51" s="24">
        <v>150</v>
      </c>
      <c r="E51" s="27" t="s">
        <v>49</v>
      </c>
      <c r="F51" s="28" t="s">
        <v>155</v>
      </c>
      <c r="G51" s="26"/>
    </row>
    <row r="52" spans="1:7" ht="15">
      <c r="A52" s="60">
        <v>1</v>
      </c>
      <c r="B52" s="24" t="s">
        <v>17</v>
      </c>
      <c r="C52" s="24" t="s">
        <v>61</v>
      </c>
      <c r="D52" s="24">
        <v>151</v>
      </c>
      <c r="E52" s="27" t="s">
        <v>156</v>
      </c>
      <c r="F52" s="28" t="s">
        <v>157</v>
      </c>
      <c r="G52" s="26"/>
    </row>
    <row r="53" spans="1:7" ht="15">
      <c r="A53" s="60">
        <v>1</v>
      </c>
      <c r="B53" s="24" t="s">
        <v>17</v>
      </c>
      <c r="C53" s="24" t="s">
        <v>61</v>
      </c>
      <c r="D53" s="24">
        <v>152</v>
      </c>
      <c r="E53" s="27" t="s">
        <v>158</v>
      </c>
      <c r="F53" s="28" t="s">
        <v>159</v>
      </c>
      <c r="G53" s="26"/>
    </row>
    <row r="54" spans="1:7" ht="15">
      <c r="A54" s="60">
        <v>1</v>
      </c>
      <c r="B54" s="24" t="s">
        <v>17</v>
      </c>
      <c r="C54" s="24" t="s">
        <v>61</v>
      </c>
      <c r="D54" s="24">
        <v>153</v>
      </c>
      <c r="E54" s="27" t="s">
        <v>160</v>
      </c>
      <c r="F54" s="28" t="s">
        <v>161</v>
      </c>
      <c r="G54" s="26"/>
    </row>
    <row r="55" spans="1:7" ht="15">
      <c r="A55" s="60">
        <v>1</v>
      </c>
      <c r="B55" s="24" t="s">
        <v>17</v>
      </c>
      <c r="C55" s="24" t="s">
        <v>61</v>
      </c>
      <c r="D55" s="24">
        <v>154</v>
      </c>
      <c r="E55" s="27" t="s">
        <v>162</v>
      </c>
      <c r="F55" s="28" t="s">
        <v>163</v>
      </c>
      <c r="G55" s="26"/>
    </row>
    <row r="56" spans="1:7" ht="15">
      <c r="A56" s="60">
        <v>1</v>
      </c>
      <c r="B56" s="24" t="s">
        <v>17</v>
      </c>
      <c r="C56" s="24" t="s">
        <v>61</v>
      </c>
      <c r="D56" s="24">
        <v>155</v>
      </c>
      <c r="E56" s="27" t="s">
        <v>164</v>
      </c>
      <c r="F56" s="28" t="s">
        <v>165</v>
      </c>
      <c r="G56" s="26"/>
    </row>
    <row r="57" spans="1:7" ht="15">
      <c r="A57" s="60">
        <v>1</v>
      </c>
      <c r="B57" s="24" t="s">
        <v>17</v>
      </c>
      <c r="C57" s="24" t="s">
        <v>61</v>
      </c>
      <c r="D57" s="24">
        <v>156</v>
      </c>
      <c r="E57" s="27" t="s">
        <v>52</v>
      </c>
      <c r="F57" s="28" t="s">
        <v>166</v>
      </c>
      <c r="G57" s="26"/>
    </row>
    <row r="58" spans="1:7" ht="15">
      <c r="A58" s="60">
        <v>1</v>
      </c>
      <c r="B58" s="24" t="s">
        <v>17</v>
      </c>
      <c r="C58" s="24" t="s">
        <v>61</v>
      </c>
      <c r="D58" s="24">
        <v>157</v>
      </c>
      <c r="E58" s="27" t="s">
        <v>167</v>
      </c>
      <c r="F58" s="28" t="s">
        <v>168</v>
      </c>
      <c r="G58" s="26"/>
    </row>
    <row r="59" spans="1:7" ht="15">
      <c r="A59" s="60">
        <v>1</v>
      </c>
      <c r="B59" s="24" t="s">
        <v>17</v>
      </c>
      <c r="C59" s="24" t="s">
        <v>61</v>
      </c>
      <c r="D59" s="24">
        <v>158</v>
      </c>
      <c r="E59" s="29" t="s">
        <v>169</v>
      </c>
      <c r="F59" s="30" t="s">
        <v>170</v>
      </c>
      <c r="G59" s="26"/>
    </row>
    <row r="60" spans="1:7" ht="15">
      <c r="A60" s="60">
        <v>1</v>
      </c>
      <c r="B60" s="24" t="s">
        <v>17</v>
      </c>
      <c r="C60" s="24" t="s">
        <v>61</v>
      </c>
      <c r="D60" s="24">
        <v>159</v>
      </c>
      <c r="E60" s="27" t="s">
        <v>171</v>
      </c>
      <c r="F60" s="28" t="s">
        <v>172</v>
      </c>
      <c r="G60" s="26"/>
    </row>
    <row r="61" spans="1:7" ht="15">
      <c r="A61" s="60">
        <v>1</v>
      </c>
      <c r="B61" s="24" t="s">
        <v>17</v>
      </c>
      <c r="C61" s="24" t="s">
        <v>61</v>
      </c>
      <c r="D61" s="24">
        <v>160</v>
      </c>
      <c r="E61" s="27" t="s">
        <v>173</v>
      </c>
      <c r="F61" s="28" t="s">
        <v>174</v>
      </c>
      <c r="G61" s="26"/>
    </row>
    <row r="62" spans="1:7" ht="15">
      <c r="A62" s="60">
        <v>1</v>
      </c>
      <c r="B62" s="24" t="s">
        <v>17</v>
      </c>
      <c r="C62" s="24" t="s">
        <v>61</v>
      </c>
      <c r="D62" s="24">
        <v>161</v>
      </c>
      <c r="E62" s="27" t="s">
        <v>175</v>
      </c>
      <c r="F62" s="28" t="s">
        <v>176</v>
      </c>
      <c r="G62" s="26"/>
    </row>
    <row r="63" spans="1:7" ht="15">
      <c r="A63" s="60">
        <v>1</v>
      </c>
      <c r="B63" s="24" t="s">
        <v>17</v>
      </c>
      <c r="C63" s="24" t="s">
        <v>61</v>
      </c>
      <c r="D63" s="24">
        <v>162</v>
      </c>
      <c r="E63" s="27" t="s">
        <v>177</v>
      </c>
      <c r="F63" s="28" t="s">
        <v>178</v>
      </c>
      <c r="G63" s="26"/>
    </row>
    <row r="64" spans="1:7" ht="15">
      <c r="A64" s="60">
        <v>1</v>
      </c>
      <c r="B64" s="24" t="s">
        <v>17</v>
      </c>
      <c r="C64" s="24" t="s">
        <v>61</v>
      </c>
      <c r="D64" s="24">
        <v>163</v>
      </c>
      <c r="E64" s="27" t="s">
        <v>179</v>
      </c>
      <c r="F64" s="28" t="s">
        <v>180</v>
      </c>
      <c r="G64" s="26"/>
    </row>
    <row r="65" spans="1:7" ht="15">
      <c r="A65" s="60">
        <v>1</v>
      </c>
      <c r="B65" s="24" t="s">
        <v>17</v>
      </c>
      <c r="C65" s="24" t="s">
        <v>61</v>
      </c>
      <c r="D65" s="24">
        <v>164</v>
      </c>
      <c r="E65" s="31" t="s">
        <v>181</v>
      </c>
      <c r="F65" s="28" t="s">
        <v>182</v>
      </c>
      <c r="G65" s="26"/>
    </row>
    <row r="66" spans="1:7" ht="15">
      <c r="A66" s="60">
        <v>1</v>
      </c>
      <c r="B66" s="24" t="s">
        <v>17</v>
      </c>
      <c r="C66" s="24" t="s">
        <v>61</v>
      </c>
      <c r="D66" s="24">
        <v>165</v>
      </c>
      <c r="E66" s="32" t="s">
        <v>53</v>
      </c>
      <c r="F66" s="28" t="s">
        <v>183</v>
      </c>
      <c r="G66" s="26"/>
    </row>
    <row r="67" spans="1:7" ht="15">
      <c r="A67" s="60">
        <v>1</v>
      </c>
      <c r="B67" s="24" t="s">
        <v>17</v>
      </c>
      <c r="C67" s="24" t="s">
        <v>61</v>
      </c>
      <c r="D67" s="24">
        <v>166</v>
      </c>
      <c r="E67" s="32" t="s">
        <v>184</v>
      </c>
      <c r="F67" s="28" t="s">
        <v>185</v>
      </c>
      <c r="G67" s="26"/>
    </row>
    <row r="68" spans="1:7" ht="15">
      <c r="A68" s="60">
        <v>1</v>
      </c>
      <c r="B68" s="24" t="s">
        <v>17</v>
      </c>
      <c r="C68" s="24" t="s">
        <v>61</v>
      </c>
      <c r="D68" s="24">
        <v>167</v>
      </c>
      <c r="E68" s="32" t="s">
        <v>186</v>
      </c>
      <c r="F68" s="28" t="s">
        <v>187</v>
      </c>
      <c r="G68" s="26"/>
    </row>
    <row r="69" spans="1:7" ht="15">
      <c r="A69" s="60">
        <v>1</v>
      </c>
      <c r="B69" s="24" t="s">
        <v>17</v>
      </c>
      <c r="C69" s="24" t="s">
        <v>19</v>
      </c>
      <c r="D69" s="24">
        <v>201</v>
      </c>
      <c r="E69" s="31" t="s">
        <v>188</v>
      </c>
      <c r="F69" s="28" t="s">
        <v>189</v>
      </c>
      <c r="G69" s="26"/>
    </row>
    <row r="70" spans="1:7" ht="15">
      <c r="A70" s="60">
        <v>1</v>
      </c>
      <c r="B70" s="24" t="s">
        <v>17</v>
      </c>
      <c r="C70" s="24" t="s">
        <v>19</v>
      </c>
      <c r="D70" s="24">
        <v>202</v>
      </c>
      <c r="E70" s="32" t="s">
        <v>190</v>
      </c>
      <c r="F70" s="28" t="s">
        <v>191</v>
      </c>
      <c r="G70" s="26"/>
    </row>
    <row r="71" spans="1:7" ht="15">
      <c r="A71" s="60">
        <v>1</v>
      </c>
      <c r="B71" s="24" t="s">
        <v>17</v>
      </c>
      <c r="C71" s="24" t="s">
        <v>19</v>
      </c>
      <c r="D71" s="24">
        <v>203</v>
      </c>
      <c r="E71" s="32" t="s">
        <v>48</v>
      </c>
      <c r="F71" s="28" t="s">
        <v>192</v>
      </c>
      <c r="G71" s="26"/>
    </row>
    <row r="72" spans="1:7" ht="15">
      <c r="A72" s="60">
        <v>1</v>
      </c>
      <c r="B72" s="24" t="s">
        <v>17</v>
      </c>
      <c r="C72" s="24" t="s">
        <v>19</v>
      </c>
      <c r="D72" s="24">
        <v>204</v>
      </c>
      <c r="E72" s="32" t="s">
        <v>193</v>
      </c>
      <c r="F72" s="28" t="s">
        <v>194</v>
      </c>
      <c r="G72" s="26"/>
    </row>
    <row r="73" spans="1:7" ht="15">
      <c r="A73" s="60">
        <v>1</v>
      </c>
      <c r="B73" s="24" t="s">
        <v>17</v>
      </c>
      <c r="C73" s="24" t="s">
        <v>19</v>
      </c>
      <c r="D73" s="24">
        <v>205</v>
      </c>
      <c r="E73" s="32" t="s">
        <v>195</v>
      </c>
      <c r="F73" s="28" t="s">
        <v>196</v>
      </c>
      <c r="G73" s="26"/>
    </row>
    <row r="74" spans="1:7" ht="15">
      <c r="A74" s="61">
        <v>1</v>
      </c>
      <c r="B74" s="33" t="s">
        <v>17</v>
      </c>
      <c r="C74" s="33" t="s">
        <v>19</v>
      </c>
      <c r="D74" s="24">
        <v>206</v>
      </c>
      <c r="E74" s="34" t="s">
        <v>197</v>
      </c>
      <c r="F74" s="35" t="s">
        <v>198</v>
      </c>
      <c r="G74" s="26"/>
    </row>
    <row r="75" spans="1:7" ht="13.5">
      <c r="A75" s="62">
        <v>1</v>
      </c>
      <c r="B75" s="36" t="s">
        <v>199</v>
      </c>
      <c r="C75" s="36" t="s">
        <v>19</v>
      </c>
      <c r="D75" s="24">
        <v>207</v>
      </c>
      <c r="E75" s="32" t="s">
        <v>200</v>
      </c>
      <c r="F75" s="28" t="s">
        <v>201</v>
      </c>
      <c r="G75" s="26"/>
    </row>
    <row r="76" spans="1:7" ht="13.5">
      <c r="A76" s="62">
        <v>1</v>
      </c>
      <c r="B76" s="36" t="s">
        <v>199</v>
      </c>
      <c r="C76" s="36" t="s">
        <v>19</v>
      </c>
      <c r="D76" s="24">
        <v>208</v>
      </c>
      <c r="E76" s="32" t="s">
        <v>202</v>
      </c>
      <c r="F76" s="28" t="s">
        <v>203</v>
      </c>
      <c r="G76" s="26"/>
    </row>
    <row r="77" spans="1:7" ht="15">
      <c r="A77" s="60">
        <v>1</v>
      </c>
      <c r="B77" s="24" t="s">
        <v>17</v>
      </c>
      <c r="C77" s="24" t="s">
        <v>19</v>
      </c>
      <c r="D77" s="24">
        <v>209</v>
      </c>
      <c r="E77" s="32" t="s">
        <v>204</v>
      </c>
      <c r="F77" s="28" t="s">
        <v>205</v>
      </c>
      <c r="G77" s="26"/>
    </row>
    <row r="78" spans="1:7" ht="15">
      <c r="A78" s="60">
        <v>1</v>
      </c>
      <c r="B78" s="24" t="s">
        <v>17</v>
      </c>
      <c r="C78" s="24" t="s">
        <v>19</v>
      </c>
      <c r="D78" s="24">
        <v>210</v>
      </c>
      <c r="E78" s="32" t="s">
        <v>206</v>
      </c>
      <c r="F78" s="28" t="s">
        <v>207</v>
      </c>
      <c r="G78" s="26"/>
    </row>
    <row r="79" spans="1:7" ht="15">
      <c r="A79" s="63">
        <v>1</v>
      </c>
      <c r="B79" s="36" t="s">
        <v>17</v>
      </c>
      <c r="C79" s="36" t="s">
        <v>19</v>
      </c>
      <c r="D79" s="24">
        <v>211</v>
      </c>
      <c r="E79" s="32" t="s">
        <v>208</v>
      </c>
      <c r="F79" s="28" t="s">
        <v>209</v>
      </c>
      <c r="G79" s="26"/>
    </row>
    <row r="80" spans="1:7" ht="15">
      <c r="A80" s="63">
        <v>1</v>
      </c>
      <c r="B80" s="36" t="s">
        <v>17</v>
      </c>
      <c r="C80" s="36" t="s">
        <v>19</v>
      </c>
      <c r="D80" s="24">
        <v>212</v>
      </c>
      <c r="E80" s="32" t="s">
        <v>210</v>
      </c>
      <c r="F80" s="28" t="s">
        <v>211</v>
      </c>
      <c r="G80" s="26"/>
    </row>
    <row r="81" spans="1:7" ht="15">
      <c r="A81" s="63">
        <v>1</v>
      </c>
      <c r="B81" s="36" t="s">
        <v>17</v>
      </c>
      <c r="C81" s="36" t="s">
        <v>19</v>
      </c>
      <c r="D81" s="24">
        <v>213</v>
      </c>
      <c r="E81" s="32" t="s">
        <v>212</v>
      </c>
      <c r="F81" s="28" t="s">
        <v>213</v>
      </c>
      <c r="G81" s="26"/>
    </row>
    <row r="82" spans="1:7" ht="15">
      <c r="A82" s="63">
        <v>1</v>
      </c>
      <c r="B82" s="36" t="s">
        <v>17</v>
      </c>
      <c r="C82" s="36" t="s">
        <v>19</v>
      </c>
      <c r="D82" s="24">
        <v>214</v>
      </c>
      <c r="E82" s="32" t="s">
        <v>214</v>
      </c>
      <c r="F82" s="28" t="s">
        <v>215</v>
      </c>
      <c r="G82" s="26"/>
    </row>
    <row r="83" spans="1:7" ht="15">
      <c r="A83" s="63">
        <v>1</v>
      </c>
      <c r="B83" s="36" t="s">
        <v>17</v>
      </c>
      <c r="C83" s="36" t="s">
        <v>19</v>
      </c>
      <c r="D83" s="24">
        <v>215</v>
      </c>
      <c r="E83" s="32" t="s">
        <v>216</v>
      </c>
      <c r="F83" s="28" t="s">
        <v>217</v>
      </c>
      <c r="G83" s="26"/>
    </row>
    <row r="84" spans="1:7" ht="15">
      <c r="A84" s="63">
        <v>1</v>
      </c>
      <c r="B84" s="36" t="s">
        <v>17</v>
      </c>
      <c r="C84" s="36" t="s">
        <v>19</v>
      </c>
      <c r="D84" s="24">
        <v>216</v>
      </c>
      <c r="E84" s="32" t="s">
        <v>218</v>
      </c>
      <c r="F84" s="28" t="s">
        <v>219</v>
      </c>
      <c r="G84" s="26"/>
    </row>
    <row r="85" spans="1:7" ht="15">
      <c r="A85" s="63">
        <v>1</v>
      </c>
      <c r="B85" s="36" t="s">
        <v>17</v>
      </c>
      <c r="C85" s="36" t="s">
        <v>19</v>
      </c>
      <c r="D85" s="24">
        <v>217</v>
      </c>
      <c r="E85" s="32" t="s">
        <v>220</v>
      </c>
      <c r="F85" s="28" t="s">
        <v>221</v>
      </c>
      <c r="G85" s="26"/>
    </row>
    <row r="86" spans="1:7" ht="15">
      <c r="A86" s="63">
        <v>1</v>
      </c>
      <c r="B86" s="36" t="s">
        <v>17</v>
      </c>
      <c r="C86" s="36" t="s">
        <v>19</v>
      </c>
      <c r="D86" s="24">
        <v>218</v>
      </c>
      <c r="E86" s="32" t="s">
        <v>222</v>
      </c>
      <c r="F86" s="28" t="s">
        <v>223</v>
      </c>
      <c r="G86" s="26"/>
    </row>
    <row r="87" spans="1:7" ht="15">
      <c r="A87" s="63">
        <v>1</v>
      </c>
      <c r="B87" s="36" t="s">
        <v>17</v>
      </c>
      <c r="C87" s="36" t="s">
        <v>19</v>
      </c>
      <c r="D87" s="24">
        <v>219</v>
      </c>
      <c r="E87" s="32" t="s">
        <v>224</v>
      </c>
      <c r="F87" s="28" t="s">
        <v>225</v>
      </c>
      <c r="G87" s="26"/>
    </row>
    <row r="88" spans="1:7" ht="15">
      <c r="A88" s="63">
        <v>1</v>
      </c>
      <c r="B88" s="36" t="s">
        <v>17</v>
      </c>
      <c r="C88" s="36" t="s">
        <v>19</v>
      </c>
      <c r="D88" s="24">
        <v>220</v>
      </c>
      <c r="E88" s="32" t="s">
        <v>226</v>
      </c>
      <c r="F88" s="28" t="s">
        <v>227</v>
      </c>
      <c r="G88" s="26"/>
    </row>
    <row r="89" spans="1:7" ht="15">
      <c r="A89" s="63">
        <v>1</v>
      </c>
      <c r="B89" s="36" t="s">
        <v>17</v>
      </c>
      <c r="C89" s="36" t="s">
        <v>19</v>
      </c>
      <c r="D89" s="24">
        <v>221</v>
      </c>
      <c r="E89" s="32" t="s">
        <v>228</v>
      </c>
      <c r="F89" s="28" t="s">
        <v>229</v>
      </c>
      <c r="G89" s="26"/>
    </row>
    <row r="90" spans="1:7" ht="15">
      <c r="A90" s="63">
        <v>1</v>
      </c>
      <c r="B90" s="36" t="s">
        <v>17</v>
      </c>
      <c r="C90" s="36" t="s">
        <v>19</v>
      </c>
      <c r="D90" s="24">
        <v>222</v>
      </c>
      <c r="E90" s="32" t="s">
        <v>230</v>
      </c>
      <c r="F90" s="28" t="s">
        <v>231</v>
      </c>
      <c r="G90" s="26"/>
    </row>
    <row r="91" spans="1:7" ht="15">
      <c r="A91" s="63">
        <v>1</v>
      </c>
      <c r="B91" s="36" t="s">
        <v>17</v>
      </c>
      <c r="C91" s="36" t="s">
        <v>19</v>
      </c>
      <c r="D91" s="24">
        <v>223</v>
      </c>
      <c r="E91" s="32" t="s">
        <v>232</v>
      </c>
      <c r="F91" s="28" t="s">
        <v>233</v>
      </c>
      <c r="G91" s="26"/>
    </row>
    <row r="92" spans="1:7" ht="15">
      <c r="A92" s="63">
        <v>1</v>
      </c>
      <c r="B92" s="36" t="s">
        <v>17</v>
      </c>
      <c r="C92" s="36" t="s">
        <v>61</v>
      </c>
      <c r="D92" s="24">
        <v>301</v>
      </c>
      <c r="E92" s="32" t="s">
        <v>234</v>
      </c>
      <c r="F92" s="28" t="s">
        <v>235</v>
      </c>
      <c r="G92" s="26"/>
    </row>
    <row r="93" spans="1:7" ht="15">
      <c r="A93" s="63">
        <v>1</v>
      </c>
      <c r="B93" s="36" t="s">
        <v>17</v>
      </c>
      <c r="C93" s="36" t="s">
        <v>61</v>
      </c>
      <c r="D93" s="24">
        <v>302</v>
      </c>
      <c r="E93" s="32" t="s">
        <v>236</v>
      </c>
      <c r="F93" s="28" t="s">
        <v>237</v>
      </c>
      <c r="G93" s="26"/>
    </row>
    <row r="94" spans="1:7" ht="15">
      <c r="A94" s="63">
        <v>1</v>
      </c>
      <c r="B94" s="36" t="s">
        <v>17</v>
      </c>
      <c r="C94" s="36" t="s">
        <v>61</v>
      </c>
      <c r="D94" s="24">
        <v>303</v>
      </c>
      <c r="E94" s="32" t="s">
        <v>238</v>
      </c>
      <c r="F94" s="28" t="s">
        <v>239</v>
      </c>
      <c r="G94" s="26"/>
    </row>
    <row r="95" spans="1:7" ht="15">
      <c r="A95" s="63">
        <v>1</v>
      </c>
      <c r="B95" s="36" t="s">
        <v>17</v>
      </c>
      <c r="C95" s="36" t="s">
        <v>61</v>
      </c>
      <c r="D95" s="24">
        <v>304</v>
      </c>
      <c r="E95" s="32" t="s">
        <v>240</v>
      </c>
      <c r="F95" s="28" t="s">
        <v>241</v>
      </c>
      <c r="G95" s="26"/>
    </row>
    <row r="96" spans="1:7" ht="15">
      <c r="A96" s="63">
        <v>1</v>
      </c>
      <c r="B96" s="36" t="s">
        <v>17</v>
      </c>
      <c r="C96" s="36" t="s">
        <v>61</v>
      </c>
      <c r="D96" s="24">
        <v>305</v>
      </c>
      <c r="E96" s="32" t="s">
        <v>242</v>
      </c>
      <c r="F96" s="28" t="s">
        <v>243</v>
      </c>
      <c r="G96" s="26"/>
    </row>
    <row r="97" spans="1:7" ht="15">
      <c r="A97" s="63">
        <v>1</v>
      </c>
      <c r="B97" s="36" t="s">
        <v>17</v>
      </c>
      <c r="C97" s="36" t="s">
        <v>61</v>
      </c>
      <c r="D97" s="24">
        <v>306</v>
      </c>
      <c r="E97" s="32" t="s">
        <v>244</v>
      </c>
      <c r="F97" s="28" t="s">
        <v>245</v>
      </c>
      <c r="G97" s="26"/>
    </row>
    <row r="98" spans="1:7" ht="15">
      <c r="A98" s="63">
        <v>1</v>
      </c>
      <c r="B98" s="36" t="s">
        <v>17</v>
      </c>
      <c r="C98" s="36" t="s">
        <v>61</v>
      </c>
      <c r="D98" s="24">
        <v>307</v>
      </c>
      <c r="E98" s="32" t="s">
        <v>246</v>
      </c>
      <c r="F98" s="28" t="s">
        <v>247</v>
      </c>
      <c r="G98" s="26"/>
    </row>
    <row r="99" spans="1:7" ht="15">
      <c r="A99" s="63">
        <v>1</v>
      </c>
      <c r="B99" s="36" t="s">
        <v>17</v>
      </c>
      <c r="C99" s="36" t="s">
        <v>61</v>
      </c>
      <c r="D99" s="24">
        <v>308</v>
      </c>
      <c r="E99" s="32" t="s">
        <v>248</v>
      </c>
      <c r="F99" s="28" t="s">
        <v>249</v>
      </c>
      <c r="G99" s="26"/>
    </row>
    <row r="100" spans="1:7" ht="15">
      <c r="A100" s="63">
        <v>1</v>
      </c>
      <c r="B100" s="36" t="s">
        <v>17</v>
      </c>
      <c r="C100" s="36" t="s">
        <v>61</v>
      </c>
      <c r="D100" s="24">
        <v>309</v>
      </c>
      <c r="E100" s="32" t="s">
        <v>250</v>
      </c>
      <c r="F100" s="28" t="s">
        <v>251</v>
      </c>
      <c r="G100" s="26"/>
    </row>
    <row r="101" spans="1:7" ht="15">
      <c r="A101" s="63">
        <v>1</v>
      </c>
      <c r="B101" s="36" t="s">
        <v>17</v>
      </c>
      <c r="C101" s="36" t="s">
        <v>61</v>
      </c>
      <c r="D101" s="24">
        <v>310</v>
      </c>
      <c r="E101" s="32" t="s">
        <v>252</v>
      </c>
      <c r="F101" s="28" t="s">
        <v>253</v>
      </c>
      <c r="G101" s="26"/>
    </row>
    <row r="102" spans="1:7" ht="15">
      <c r="A102" s="63">
        <v>1</v>
      </c>
      <c r="B102" s="36" t="s">
        <v>17</v>
      </c>
      <c r="C102" s="36" t="s">
        <v>61</v>
      </c>
      <c r="D102" s="24">
        <v>311</v>
      </c>
      <c r="E102" s="32" t="s">
        <v>254</v>
      </c>
      <c r="F102" s="28" t="s">
        <v>255</v>
      </c>
      <c r="G102" s="26"/>
    </row>
    <row r="103" spans="1:7" ht="15">
      <c r="A103" s="63">
        <v>1</v>
      </c>
      <c r="B103" s="36" t="s">
        <v>17</v>
      </c>
      <c r="C103" s="36" t="s">
        <v>61</v>
      </c>
      <c r="D103" s="24">
        <v>312</v>
      </c>
      <c r="E103" s="32" t="s">
        <v>256</v>
      </c>
      <c r="F103" s="28" t="s">
        <v>257</v>
      </c>
      <c r="G103" s="26"/>
    </row>
    <row r="104" spans="1:7" ht="15">
      <c r="A104" s="63">
        <v>1</v>
      </c>
      <c r="B104" s="36" t="s">
        <v>17</v>
      </c>
      <c r="C104" s="36" t="s">
        <v>61</v>
      </c>
      <c r="D104" s="24">
        <v>313</v>
      </c>
      <c r="E104" s="32" t="s">
        <v>325</v>
      </c>
      <c r="F104" s="28" t="s">
        <v>326</v>
      </c>
      <c r="G104" s="98" t="s">
        <v>327</v>
      </c>
    </row>
    <row r="105" spans="1:7" ht="15">
      <c r="A105" s="63">
        <v>1</v>
      </c>
      <c r="B105" s="36" t="s">
        <v>17</v>
      </c>
      <c r="C105" s="36" t="s">
        <v>61</v>
      </c>
      <c r="D105" s="24">
        <v>314</v>
      </c>
      <c r="E105" s="32" t="s">
        <v>258</v>
      </c>
      <c r="F105" s="28" t="s">
        <v>259</v>
      </c>
      <c r="G105" s="26"/>
    </row>
    <row r="106" spans="1:7" ht="15">
      <c r="A106" s="63">
        <v>1</v>
      </c>
      <c r="B106" s="36" t="s">
        <v>17</v>
      </c>
      <c r="C106" s="36" t="s">
        <v>61</v>
      </c>
      <c r="D106" s="24">
        <v>315</v>
      </c>
      <c r="E106" s="32" t="s">
        <v>260</v>
      </c>
      <c r="F106" s="28" t="s">
        <v>261</v>
      </c>
      <c r="G106" s="26"/>
    </row>
    <row r="107" spans="1:7" ht="15">
      <c r="A107" s="63">
        <v>1</v>
      </c>
      <c r="B107" s="36" t="s">
        <v>17</v>
      </c>
      <c r="C107" s="36" t="s">
        <v>61</v>
      </c>
      <c r="D107" s="24">
        <v>316</v>
      </c>
      <c r="E107" s="32" t="s">
        <v>262</v>
      </c>
      <c r="F107" s="28" t="s">
        <v>263</v>
      </c>
      <c r="G107" s="26"/>
    </row>
    <row r="108" spans="1:7" ht="15">
      <c r="A108" s="63">
        <v>1</v>
      </c>
      <c r="B108" s="36" t="s">
        <v>17</v>
      </c>
      <c r="C108" s="36" t="s">
        <v>61</v>
      </c>
      <c r="D108" s="24">
        <v>317</v>
      </c>
      <c r="E108" s="32" t="s">
        <v>264</v>
      </c>
      <c r="F108" s="28" t="s">
        <v>265</v>
      </c>
      <c r="G108" s="26"/>
    </row>
    <row r="109" spans="1:7" ht="15">
      <c r="A109" s="63">
        <v>1</v>
      </c>
      <c r="B109" s="36" t="s">
        <v>17</v>
      </c>
      <c r="C109" s="36" t="s">
        <v>61</v>
      </c>
      <c r="D109" s="24">
        <v>318</v>
      </c>
      <c r="E109" s="32" t="s">
        <v>266</v>
      </c>
      <c r="F109" s="28" t="s">
        <v>267</v>
      </c>
      <c r="G109" s="26"/>
    </row>
    <row r="110" spans="1:7" ht="15">
      <c r="A110" s="63">
        <v>1</v>
      </c>
      <c r="B110" s="36" t="s">
        <v>17</v>
      </c>
      <c r="C110" s="36" t="s">
        <v>61</v>
      </c>
      <c r="D110" s="24">
        <v>319</v>
      </c>
      <c r="E110" s="32" t="s">
        <v>268</v>
      </c>
      <c r="F110" s="28" t="s">
        <v>269</v>
      </c>
      <c r="G110" s="26"/>
    </row>
    <row r="111" spans="1:7" ht="15">
      <c r="A111" s="63">
        <v>1</v>
      </c>
      <c r="B111" s="36" t="s">
        <v>17</v>
      </c>
      <c r="C111" s="36" t="s">
        <v>61</v>
      </c>
      <c r="D111" s="24">
        <v>320</v>
      </c>
      <c r="E111" s="32" t="s">
        <v>270</v>
      </c>
      <c r="F111" s="28" t="s">
        <v>271</v>
      </c>
      <c r="G111" s="26"/>
    </row>
    <row r="112" spans="1:7" ht="13.5">
      <c r="A112" s="62">
        <v>1</v>
      </c>
      <c r="B112" s="36" t="s">
        <v>17</v>
      </c>
      <c r="C112" s="36" t="s">
        <v>61</v>
      </c>
      <c r="D112" s="24">
        <v>321</v>
      </c>
      <c r="E112" s="32" t="s">
        <v>272</v>
      </c>
      <c r="F112" s="28" t="s">
        <v>273</v>
      </c>
      <c r="G112" s="26"/>
    </row>
    <row r="113" spans="1:7" ht="13.5">
      <c r="A113" s="62"/>
      <c r="B113" s="36"/>
      <c r="C113" s="36"/>
      <c r="D113" s="24">
        <v>401</v>
      </c>
      <c r="E113" s="32"/>
      <c r="F113" s="28"/>
      <c r="G113" s="26"/>
    </row>
    <row r="114" spans="1:7" ht="13.5">
      <c r="A114" s="62"/>
      <c r="B114" s="36"/>
      <c r="C114" s="36"/>
      <c r="D114" s="24">
        <v>402</v>
      </c>
      <c r="E114" s="32"/>
      <c r="F114" s="28"/>
      <c r="G114" s="26"/>
    </row>
    <row r="115" spans="1:7" ht="13.5">
      <c r="A115" s="62"/>
      <c r="B115" s="36"/>
      <c r="C115" s="36"/>
      <c r="D115" s="24">
        <v>403</v>
      </c>
      <c r="E115" s="32"/>
      <c r="F115" s="28"/>
      <c r="G115" s="26"/>
    </row>
    <row r="116" spans="1:7" ht="13.5">
      <c r="A116" s="62"/>
      <c r="B116" s="36"/>
      <c r="C116" s="36"/>
      <c r="D116" s="24">
        <v>404</v>
      </c>
      <c r="E116" s="32"/>
      <c r="F116" s="28"/>
      <c r="G116" s="26"/>
    </row>
    <row r="117" spans="1:7" ht="13.5">
      <c r="A117" s="62"/>
      <c r="B117" s="36"/>
      <c r="C117" s="36"/>
      <c r="D117" s="24">
        <v>405</v>
      </c>
      <c r="E117" s="32"/>
      <c r="F117" s="28"/>
      <c r="G117" s="26"/>
    </row>
    <row r="118" spans="1:7" ht="13.5">
      <c r="A118" s="62"/>
      <c r="B118" s="36"/>
      <c r="C118" s="36"/>
      <c r="D118" s="24">
        <v>406</v>
      </c>
      <c r="E118" s="32"/>
      <c r="F118" s="28"/>
      <c r="G118" s="26"/>
    </row>
    <row r="119" spans="1:7" ht="13.5">
      <c r="A119" s="62"/>
      <c r="B119" s="36"/>
      <c r="C119" s="36"/>
      <c r="D119" s="24">
        <v>407</v>
      </c>
      <c r="E119" s="32"/>
      <c r="F119" s="28"/>
      <c r="G119" s="26"/>
    </row>
    <row r="120" spans="1:7" ht="13.5">
      <c r="A120" s="62"/>
      <c r="B120" s="36"/>
      <c r="C120" s="36"/>
      <c r="D120" s="24">
        <v>408</v>
      </c>
      <c r="E120" s="32"/>
      <c r="F120" s="28"/>
      <c r="G120" s="26"/>
    </row>
    <row r="121" spans="1:7" ht="14.25" thickBot="1">
      <c r="A121" s="64"/>
      <c r="B121" s="37"/>
      <c r="C121" s="37"/>
      <c r="D121" s="37">
        <v>409</v>
      </c>
      <c r="E121" s="38"/>
      <c r="F121" s="39"/>
      <c r="G121" s="40"/>
    </row>
  </sheetData>
  <phoneticPr fontId="1"/>
  <conditionalFormatting sqref="A2:A24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000感想画〇〇高</vt:lpstr>
      <vt:lpstr>コード印刷用</vt:lpstr>
      <vt:lpstr>コード</vt:lpstr>
      <vt:lpstr>'000感想画〇〇高'!Print_Area</vt:lpstr>
      <vt:lpstr>コード!Print_Area</vt:lpstr>
      <vt:lpstr>コード印刷用!Print_Area</vt:lpstr>
      <vt:lpstr>作成要領!Print_Area</vt:lpstr>
      <vt:lpstr>'000感想画〇〇高'!Print_Titles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2024-06-19T05:53:54Z</dcterms:modified>
</cp:coreProperties>
</file>